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647" activeTab="0"/>
  </bookViews>
  <sheets>
    <sheet name="Szablon-TE" sheetId="1" r:id="rId1"/>
  </sheets>
  <externalReferences>
    <externalReference r:id="rId4"/>
  </externalReferences>
  <definedNames>
    <definedName name="A_numerowanie_teoret" localSheetId="0">'Szablon-TE'!$A$36:$A$42</definedName>
    <definedName name="A_numerowanie_teoret">#REF!</definedName>
    <definedName name="B_wstaw_teoretyczny" localSheetId="0">'Szablon-TE'!#REF!</definedName>
    <definedName name="B_wstaw_teoretyczny">'[1]311204_T_p_1'!#REF!</definedName>
    <definedName name="_xlnm.Print_Area" localSheetId="0">'Szablon-TE'!$A$1:$AB$74</definedName>
    <definedName name="Szablon_T_Handl">'[1]311204_T_p_1'!#REF!</definedName>
  </definedNames>
  <calcPr fullCalcOnLoad="1"/>
</workbook>
</file>

<file path=xl/sharedStrings.xml><?xml version="1.0" encoding="utf-8"?>
<sst xmlns="http://schemas.openxmlformats.org/spreadsheetml/2006/main" count="102" uniqueCount="93">
  <si>
    <t>jest</t>
  </si>
  <si>
    <t>Podbudowa programowa: gimnazjum</t>
  </si>
  <si>
    <t>Lp</t>
  </si>
  <si>
    <t>Obowiązkowe zajęcia edukacyjne</t>
  </si>
  <si>
    <t>Klasa</t>
  </si>
  <si>
    <t>Godziny dodatkowe niezbędne do uzyskania minimum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</si>
  <si>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</si>
  <si>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</si>
  <si>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</si>
  <si>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</si>
  <si>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</si>
  <si>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</si>
  <si>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</si>
  <si>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</si>
  <si>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</si>
  <si>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</si>
  <si>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</si>
  <si>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</si>
  <si>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</si>
  <si>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Przedmioty w kształceniu zawodowym teoretycznym</t>
  </si>
  <si>
    <t>Tygodniowy wymiar godzin obowiązkowych zajęć edukacyjnych</t>
  </si>
  <si>
    <t>Przedmioty ogólnokształcące</t>
  </si>
  <si>
    <t>Weryfikacja tygodniowego wymiaru godzin</t>
  </si>
  <si>
    <t xml:space="preserve"> I</t>
  </si>
  <si>
    <t xml:space="preserve"> II</t>
  </si>
  <si>
    <t xml:space="preserve"> III</t>
  </si>
  <si>
    <t>klasa</t>
  </si>
  <si>
    <t>powinno być</t>
  </si>
  <si>
    <t>Kwalifikacje:</t>
  </si>
  <si>
    <t>Weryfikacja spełnienia ustalonego minimum</t>
  </si>
  <si>
    <t>Uwagi</t>
  </si>
  <si>
    <t>IV</t>
  </si>
  <si>
    <t>Wiedza o kulturze</t>
  </si>
  <si>
    <t xml:space="preserve">Łączna liczba godzin  </t>
  </si>
  <si>
    <r>
      <t>polski,hist.,</t>
    </r>
    <r>
      <rPr>
        <b/>
        <sz val="12"/>
        <color indexed="13"/>
        <rFont val="Arial"/>
        <family val="2"/>
      </rPr>
      <t>geogr.,biol.,chem.,fizyka</t>
    </r>
    <r>
      <rPr>
        <sz val="9"/>
        <color indexed="13"/>
        <rFont val="Arial"/>
        <family val="2"/>
      </rPr>
      <t xml:space="preserve">,hist. muzyki, hist. sztuki, . Łaciński, filozofia </t>
    </r>
  </si>
  <si>
    <r>
      <rPr>
        <sz val="12"/>
        <color indexed="13"/>
        <rFont val="Arial"/>
        <family val="2"/>
      </rPr>
      <t>język obcy</t>
    </r>
    <r>
      <rPr>
        <sz val="9"/>
        <color indexed="13"/>
        <rFont val="Arial"/>
        <family val="2"/>
      </rPr>
      <t>, WOS,</t>
    </r>
    <r>
      <rPr>
        <b/>
        <sz val="12"/>
        <color indexed="13"/>
        <rFont val="Arial"/>
        <family val="2"/>
      </rPr>
      <t>matem</t>
    </r>
    <r>
      <rPr>
        <sz val="9"/>
        <color indexed="13"/>
        <rFont val="Arial"/>
        <family val="2"/>
      </rPr>
      <t xml:space="preserve">., inform., </t>
    </r>
  </si>
  <si>
    <t>co najmniej 120 godzin</t>
  </si>
  <si>
    <t>Przedmioty w kształceniu zawodowym  praktycznym</t>
  </si>
  <si>
    <t>Łączna liczba godzin kształcenia zawodowego</t>
  </si>
  <si>
    <t>OK</t>
  </si>
  <si>
    <t xml:space="preserve"> IV</t>
  </si>
  <si>
    <r>
      <rPr>
        <vertAlign val="superscript"/>
        <sz val="10"/>
        <rFont val="Arial"/>
        <family val="2"/>
      </rPr>
      <t>/1/</t>
    </r>
    <r>
      <rPr>
        <sz val="10"/>
        <rFont val="Arial"/>
        <family val="2"/>
      </rPr>
      <t xml:space="preserve"> (do celów obliczeniowych przyjęto 30 tygodni w ciągu jednego roku szkolnego)</t>
    </r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</si>
  <si>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</si>
  <si>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</si>
  <si>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</si>
  <si>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</si>
  <si>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</si>
  <si>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</si>
  <si>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 xml:space="preserve">Razem </t>
  </si>
  <si>
    <t xml:space="preserve">Przedmioty realizowane w zakresie rozszerzonym oraz uzupełniające </t>
  </si>
  <si>
    <t>Razem</t>
  </si>
  <si>
    <t>Minimalny wymiar praktyk zawodowych</t>
  </si>
  <si>
    <r>
      <rPr>
        <sz val="12"/>
        <rFont val="Arial"/>
        <family val="2"/>
      </rPr>
      <t>Typ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szkoły:</t>
    </r>
    <r>
      <rPr>
        <b/>
        <sz val="12"/>
        <rFont val="Arial"/>
        <family val="2"/>
      </rPr>
      <t xml:space="preserve"> Technikum  -  </t>
    </r>
    <r>
      <rPr>
        <sz val="12"/>
        <rFont val="Arial"/>
        <family val="2"/>
      </rPr>
      <t>4-letni okres nauczania</t>
    </r>
    <r>
      <rPr>
        <b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/1/</t>
    </r>
  </si>
  <si>
    <t>Zajęcia z wychowawcą</t>
  </si>
  <si>
    <t>I semestr</t>
  </si>
  <si>
    <t>II semestr</t>
  </si>
  <si>
    <t>*w szkolnym planie uwzględnia się również wymiar godzin zajęć określonych w par. 4 ust. 2 rozporządzenia w sprawie ramowych planów nauczania, t.j. m.in. religii lub etyki oraz wychowania do życia w rodzinie.</t>
  </si>
  <si>
    <t>**w przypadku praktyk realizowanych w wymiarze ponad 4 tygodnie</t>
  </si>
  <si>
    <t>Liczba godzin tygodniowo 
w czteroletnim okresie nauczania</t>
  </si>
  <si>
    <t>Liczba godzin w czteroletnim okresie nauczania</t>
  </si>
  <si>
    <t>Minimalna, ustalona liczba godzin w  okresie nauczania</t>
  </si>
  <si>
    <t>Zajęcia określone w par. 4 ust. 2 rozporządzenia w sprawie ramowych planów nauczania</t>
  </si>
  <si>
    <t>Religia</t>
  </si>
  <si>
    <t>Wychowanie do życia w rodzinie</t>
  </si>
  <si>
    <t>po 14 godzin w roku</t>
  </si>
  <si>
    <t>Historia i społecz. - przedm. uzupełniający</t>
  </si>
  <si>
    <t>Egzamin potwierdzający drugą kwalifikację (K2) odbywa się pod koniec pierwszego semestru klasy czwartej</t>
  </si>
  <si>
    <t xml:space="preserve">Geografia </t>
  </si>
  <si>
    <t>BHP</t>
  </si>
  <si>
    <t>Praktyka zawodowa</t>
  </si>
  <si>
    <r>
      <rPr>
        <sz val="12"/>
        <color indexed="8"/>
        <rFont val="Arial"/>
        <family val="2"/>
      </rPr>
      <t>Zawód</t>
    </r>
    <r>
      <rPr>
        <b/>
        <sz val="12"/>
        <color indexed="8"/>
        <rFont val="Arial"/>
        <family val="2"/>
      </rPr>
      <t xml:space="preserve">: nazwa zawodu TECHNIK ekonomista ;  </t>
    </r>
    <r>
      <rPr>
        <sz val="12"/>
        <color indexed="8"/>
        <rFont val="Arial"/>
        <family val="2"/>
      </rPr>
      <t>symbol</t>
    </r>
    <r>
      <rPr>
        <b/>
        <sz val="12"/>
        <color indexed="8"/>
        <rFont val="Arial"/>
        <family val="2"/>
      </rPr>
      <t xml:space="preserve">  333403</t>
    </r>
  </si>
  <si>
    <t>EKA. 04. Prowadzenie dokumentacji w jednostce organizacyjnej</t>
  </si>
  <si>
    <t>EKA.05. Prowadzenie spraw kadrowo-płacowych i gospodarki finansowej jednosek organizacyjnych</t>
  </si>
  <si>
    <t>Podst. ekonomii i statystyki</t>
  </si>
  <si>
    <t>Prawo</t>
  </si>
  <si>
    <t>Gospodarka finansowa</t>
  </si>
  <si>
    <t>Kadry i płace</t>
  </si>
  <si>
    <t>Pracownia kadr i płac</t>
  </si>
  <si>
    <t>Pracownia ekonomiczna</t>
  </si>
  <si>
    <t>K1</t>
  </si>
  <si>
    <t>K2</t>
  </si>
  <si>
    <t>I</t>
  </si>
  <si>
    <t>Język angielski</t>
  </si>
  <si>
    <t>Jezyk niemiecki</t>
  </si>
  <si>
    <t>Język angielski zawodowy</t>
  </si>
  <si>
    <t>Planowanie działalności i marketing</t>
  </si>
  <si>
    <t>Pracownia techniki biurowej</t>
  </si>
  <si>
    <t>Pracownia gospodarki finansowej</t>
  </si>
  <si>
    <t xml:space="preserve">II  </t>
  </si>
  <si>
    <t>III A/1</t>
  </si>
  <si>
    <r>
      <t xml:space="preserve">szkolny plan nauczania*  </t>
    </r>
    <r>
      <rPr>
        <sz val="14"/>
        <rFont val="Arial"/>
        <family val="2"/>
      </rPr>
      <t>/przedmiotowe kształcenie zawodowe/-r. szk.</t>
    </r>
    <r>
      <rPr>
        <b/>
        <sz val="14"/>
        <rFont val="Arial"/>
        <family val="2"/>
      </rPr>
      <t xml:space="preserve"> 2021/2022</t>
    </r>
  </si>
  <si>
    <t>klasa III</t>
  </si>
  <si>
    <r>
      <t>Egzamin potwierdzający pierwszą kwalifikację (K1) odbywa się pod koniec klasy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drugiej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</si>
</sst>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vertAlign val="superscript"/>
      <sz val="10"/>
      <name val="Arial"/>
      <family val="2"/>
    </font>
    <font>
      <sz val="10"/>
      <color indexed="13"/>
      <name val="Arial"/>
      <family val="2"/>
    </font>
    <font>
      <sz val="12"/>
      <color indexed="13"/>
      <name val="Arial"/>
      <family val="2"/>
    </font>
    <font>
      <sz val="14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2"/>
      <color indexed="53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9"/>
      <color indexed="1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/>
      <right style="thin"/>
      <top style="thin"/>
      <bottom style="thin"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/>
      <top style="thin">
        <color indexed="9"/>
      </top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>
        <color indexed="9"/>
      </left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23"/>
      </right>
      <top style="thin">
        <color indexed="9"/>
      </top>
      <bottom/>
    </border>
    <border>
      <left style="thin">
        <color indexed="9"/>
      </left>
      <right style="medium">
        <color indexed="23"/>
      </right>
      <top/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2" fillId="0" borderId="0" xfId="51" applyFont="1" applyFill="1" applyProtection="1">
      <alignment/>
      <protection/>
    </xf>
    <xf numFmtId="0" fontId="0" fillId="0" borderId="0" xfId="51" applyFill="1" applyProtection="1">
      <alignment/>
      <protection/>
    </xf>
    <xf numFmtId="0" fontId="0" fillId="34" borderId="0" xfId="51" applyFill="1" applyProtection="1">
      <alignment/>
      <protection/>
    </xf>
    <xf numFmtId="0" fontId="0" fillId="34" borderId="0" xfId="51" applyFill="1" applyBorder="1" applyProtection="1">
      <alignment/>
      <protection/>
    </xf>
    <xf numFmtId="0" fontId="4" fillId="0" borderId="0" xfId="51" applyFont="1" applyFill="1" applyProtection="1">
      <alignment/>
      <protection/>
    </xf>
    <xf numFmtId="0" fontId="5" fillId="0" borderId="0" xfId="51" applyFont="1" applyFill="1" applyProtection="1">
      <alignment/>
      <protection/>
    </xf>
    <xf numFmtId="0" fontId="0" fillId="0" borderId="0" xfId="51" applyFont="1" applyFill="1" applyProtection="1">
      <alignment/>
      <protection/>
    </xf>
    <xf numFmtId="0" fontId="0" fillId="34" borderId="0" xfId="51" applyFont="1" applyFill="1" applyProtection="1">
      <alignment/>
      <protection/>
    </xf>
    <xf numFmtId="0" fontId="0" fillId="34" borderId="0" xfId="51" applyFont="1" applyFill="1" applyBorder="1" applyProtection="1">
      <alignment/>
      <protection/>
    </xf>
    <xf numFmtId="0" fontId="5" fillId="0" borderId="0" xfId="51" applyFont="1" applyFill="1" applyAlignment="1" applyProtection="1">
      <alignment/>
      <protection/>
    </xf>
    <xf numFmtId="0" fontId="23" fillId="34" borderId="0" xfId="51" applyFont="1" applyFill="1" applyBorder="1" applyAlignment="1" applyProtection="1">
      <alignment horizontal="center" vertical="center" wrapText="1"/>
      <protection/>
    </xf>
    <xf numFmtId="0" fontId="8" fillId="34" borderId="0" xfId="51" applyFont="1" applyFill="1" applyBorder="1" applyProtection="1">
      <alignment/>
      <protection/>
    </xf>
    <xf numFmtId="0" fontId="0" fillId="34" borderId="0" xfId="51" applyFont="1" applyFill="1" applyBorder="1" applyAlignment="1" applyProtection="1">
      <alignment/>
      <protection/>
    </xf>
    <xf numFmtId="0" fontId="0" fillId="33" borderId="10" xfId="51" applyFont="1" applyFill="1" applyBorder="1" applyAlignment="1" applyProtection="1">
      <alignment horizontal="center" vertical="center"/>
      <protection/>
    </xf>
    <xf numFmtId="0" fontId="0" fillId="33" borderId="11" xfId="51" applyFont="1" applyFill="1" applyBorder="1" applyAlignment="1" applyProtection="1">
      <alignment vertical="center" wrapText="1"/>
      <protection/>
    </xf>
    <xf numFmtId="0" fontId="0" fillId="33" borderId="12" xfId="51" applyFont="1" applyFill="1" applyBorder="1" applyAlignment="1" applyProtection="1">
      <alignment horizontal="center" vertical="center"/>
      <protection locked="0"/>
    </xf>
    <xf numFmtId="0" fontId="0" fillId="33" borderId="11" xfId="51" applyFont="1" applyFill="1" applyBorder="1" applyAlignment="1" applyProtection="1">
      <alignment horizontal="center" vertical="center"/>
      <protection locked="0"/>
    </xf>
    <xf numFmtId="0" fontId="12" fillId="35" borderId="12" xfId="51" applyFont="1" applyFill="1" applyBorder="1" applyAlignment="1" applyProtection="1">
      <alignment horizontal="center" vertical="center"/>
      <protection/>
    </xf>
    <xf numFmtId="0" fontId="12" fillId="35" borderId="10" xfId="51" applyFont="1" applyFill="1" applyBorder="1" applyAlignment="1" applyProtection="1">
      <alignment horizontal="center" vertical="center"/>
      <protection/>
    </xf>
    <xf numFmtId="0" fontId="12" fillId="34" borderId="0" xfId="51" applyFont="1" applyFill="1" applyBorder="1" applyAlignment="1" applyProtection="1">
      <alignment horizontal="center" vertical="center"/>
      <protection/>
    </xf>
    <xf numFmtId="0" fontId="14" fillId="36" borderId="13" xfId="51" applyFont="1" applyFill="1" applyBorder="1" applyAlignment="1" applyProtection="1">
      <alignment horizontal="center"/>
      <protection/>
    </xf>
    <xf numFmtId="0" fontId="3" fillId="36" borderId="14" xfId="51" applyFont="1" applyFill="1" applyBorder="1" applyAlignment="1" applyProtection="1">
      <alignment horizontal="center" vertical="center"/>
      <protection/>
    </xf>
    <xf numFmtId="0" fontId="13" fillId="36" borderId="14" xfId="51" applyFont="1" applyFill="1" applyBorder="1" applyAlignment="1" applyProtection="1">
      <alignment horizontal="center" vertical="center"/>
      <protection/>
    </xf>
    <xf numFmtId="0" fontId="25" fillId="34" borderId="0" xfId="51" applyFont="1" applyFill="1" applyBorder="1" applyAlignment="1" applyProtection="1">
      <alignment horizontal="center" vertical="center"/>
      <protection/>
    </xf>
    <xf numFmtId="0" fontId="14" fillId="36" borderId="15" xfId="51" applyFont="1" applyFill="1" applyBorder="1" applyAlignment="1" applyProtection="1">
      <alignment horizontal="center" vertical="center"/>
      <protection/>
    </xf>
    <xf numFmtId="0" fontId="3" fillId="36" borderId="15" xfId="51" applyFont="1" applyFill="1" applyBorder="1" applyAlignment="1" applyProtection="1">
      <alignment horizontal="center" vertical="center"/>
      <protection/>
    </xf>
    <xf numFmtId="0" fontId="10" fillId="34" borderId="0" xfId="51" applyFont="1" applyFill="1" applyBorder="1" applyAlignment="1" applyProtection="1">
      <alignment horizontal="center"/>
      <protection/>
    </xf>
    <xf numFmtId="0" fontId="7" fillId="34" borderId="0" xfId="51" applyFont="1" applyFill="1" applyBorder="1" applyProtection="1">
      <alignment/>
      <protection/>
    </xf>
    <xf numFmtId="0" fontId="3" fillId="36" borderId="16" xfId="51" applyFont="1" applyFill="1" applyBorder="1" applyAlignment="1" applyProtection="1">
      <alignment horizontal="center" vertical="center"/>
      <protection/>
    </xf>
    <xf numFmtId="0" fontId="7" fillId="34" borderId="0" xfId="51" applyFont="1" applyFill="1" applyBorder="1" applyAlignment="1" applyProtection="1">
      <alignment horizontal="center"/>
      <protection/>
    </xf>
    <xf numFmtId="0" fontId="9" fillId="34" borderId="0" xfId="51" applyFont="1" applyFill="1" applyBorder="1" applyProtection="1">
      <alignment/>
      <protection/>
    </xf>
    <xf numFmtId="0" fontId="9" fillId="34" borderId="0" xfId="51" applyFont="1" applyFill="1" applyBorder="1" applyAlignment="1" applyProtection="1">
      <alignment horizontal="center" vertical="center"/>
      <protection/>
    </xf>
    <xf numFmtId="0" fontId="5" fillId="34" borderId="0" xfId="51" applyFont="1" applyFill="1" applyBorder="1" applyAlignment="1" applyProtection="1">
      <alignment horizontal="center" vertical="center"/>
      <protection/>
    </xf>
    <xf numFmtId="0" fontId="26" fillId="34" borderId="0" xfId="51" applyFont="1" applyFill="1" applyBorder="1" applyProtection="1">
      <alignment/>
      <protection/>
    </xf>
    <xf numFmtId="0" fontId="27" fillId="34" borderId="0" xfId="51" applyFont="1" applyFill="1" applyBorder="1" applyProtection="1">
      <alignment/>
      <protection/>
    </xf>
    <xf numFmtId="0" fontId="4" fillId="35" borderId="12" xfId="51" applyFont="1" applyFill="1" applyBorder="1" applyAlignment="1" applyProtection="1">
      <alignment horizontal="center" vertical="center"/>
      <protection/>
    </xf>
    <xf numFmtId="0" fontId="4" fillId="35" borderId="10" xfId="51" applyFont="1" applyFill="1" applyBorder="1" applyAlignment="1" applyProtection="1">
      <alignment horizontal="center" vertical="center"/>
      <protection/>
    </xf>
    <xf numFmtId="0" fontId="16" fillId="34" borderId="0" xfId="51" applyFont="1" applyFill="1" applyBorder="1" applyAlignment="1" applyProtection="1">
      <alignment horizontal="center" vertical="center"/>
      <protection/>
    </xf>
    <xf numFmtId="0" fontId="0" fillId="34" borderId="0" xfId="51" applyFont="1" applyFill="1" applyBorder="1" applyAlignment="1" applyProtection="1">
      <alignment vertical="center"/>
      <protection/>
    </xf>
    <xf numFmtId="0" fontId="3" fillId="34" borderId="0" xfId="51" applyFont="1" applyFill="1" applyBorder="1" applyAlignment="1" applyProtection="1">
      <alignment horizontal="center" vertical="center"/>
      <protection/>
    </xf>
    <xf numFmtId="0" fontId="0" fillId="33" borderId="10" xfId="51" applyFont="1" applyFill="1" applyBorder="1" applyAlignment="1" applyProtection="1">
      <alignment horizontal="center" vertical="center"/>
      <protection locked="0"/>
    </xf>
    <xf numFmtId="0" fontId="14" fillId="36" borderId="13" xfId="51" applyFont="1" applyFill="1" applyBorder="1" applyAlignment="1" applyProtection="1">
      <alignment horizontal="center" vertical="center"/>
      <protection/>
    </xf>
    <xf numFmtId="0" fontId="0" fillId="33" borderId="17" xfId="51" applyFont="1" applyFill="1" applyBorder="1" applyAlignment="1" applyProtection="1">
      <alignment horizontal="center" vertical="center"/>
      <protection locked="0"/>
    </xf>
    <xf numFmtId="0" fontId="3" fillId="36" borderId="13" xfId="51" applyFont="1" applyFill="1" applyBorder="1" applyAlignment="1" applyProtection="1">
      <alignment horizontal="center" vertical="center"/>
      <protection/>
    </xf>
    <xf numFmtId="0" fontId="20" fillId="36" borderId="14" xfId="51" applyFont="1" applyFill="1" applyBorder="1" applyAlignment="1" applyProtection="1">
      <alignment horizontal="left" vertical="center"/>
      <protection/>
    </xf>
    <xf numFmtId="0" fontId="0" fillId="34" borderId="0" xfId="51" applyFill="1" applyAlignment="1" applyProtection="1">
      <alignment vertical="center"/>
      <protection/>
    </xf>
    <xf numFmtId="0" fontId="8" fillId="34" borderId="0" xfId="51" applyFont="1" applyFill="1" applyBorder="1" applyAlignment="1" applyProtection="1">
      <alignment vertical="center"/>
      <protection/>
    </xf>
    <xf numFmtId="0" fontId="0" fillId="34" borderId="0" xfId="51" applyFill="1" applyBorder="1" applyAlignment="1" applyProtection="1">
      <alignment vertical="center"/>
      <protection/>
    </xf>
    <xf numFmtId="0" fontId="12" fillId="37" borderId="12" xfId="51" applyFont="1" applyFill="1" applyBorder="1" applyAlignment="1" applyProtection="1">
      <alignment horizontal="center" vertical="center"/>
      <protection/>
    </xf>
    <xf numFmtId="0" fontId="12" fillId="37" borderId="10" xfId="51" applyFont="1" applyFill="1" applyBorder="1" applyAlignment="1" applyProtection="1">
      <alignment horizontal="center" vertical="center"/>
      <protection/>
    </xf>
    <xf numFmtId="0" fontId="4" fillId="34" borderId="0" xfId="51" applyFont="1" applyFill="1" applyBorder="1" applyAlignment="1" applyProtection="1">
      <alignment horizontal="center" vertical="center"/>
      <protection/>
    </xf>
    <xf numFmtId="0" fontId="15" fillId="34" borderId="0" xfId="51" applyFont="1" applyFill="1" applyProtection="1">
      <alignment/>
      <protection/>
    </xf>
    <xf numFmtId="0" fontId="4" fillId="37" borderId="12" xfId="51" applyFont="1" applyFill="1" applyBorder="1" applyAlignment="1" applyProtection="1">
      <alignment horizontal="center" vertical="center"/>
      <protection/>
    </xf>
    <xf numFmtId="0" fontId="12" fillId="34" borderId="0" xfId="51" applyFont="1" applyFill="1" applyBorder="1" applyAlignment="1" applyProtection="1">
      <alignment horizontal="left" vertical="center"/>
      <protection/>
    </xf>
    <xf numFmtId="0" fontId="0" fillId="33" borderId="10" xfId="51" applyFont="1" applyFill="1" applyBorder="1" applyAlignment="1" applyProtection="1">
      <alignment horizontal="center"/>
      <protection locked="0"/>
    </xf>
    <xf numFmtId="0" fontId="12" fillId="38" borderId="12" xfId="51" applyFont="1" applyFill="1" applyBorder="1" applyAlignment="1" applyProtection="1">
      <alignment horizontal="center" vertical="center"/>
      <protection/>
    </xf>
    <xf numFmtId="0" fontId="12" fillId="38" borderId="10" xfId="51" applyFont="1" applyFill="1" applyBorder="1" applyAlignment="1" applyProtection="1">
      <alignment horizontal="center" vertical="center"/>
      <protection/>
    </xf>
    <xf numFmtId="0" fontId="14" fillId="36" borderId="13" xfId="51" applyNumberFormat="1" applyFont="1" applyFill="1" applyBorder="1" applyAlignment="1" applyProtection="1">
      <alignment horizontal="center" vertical="center"/>
      <protection/>
    </xf>
    <xf numFmtId="0" fontId="4" fillId="39" borderId="12" xfId="51" applyFont="1" applyFill="1" applyBorder="1" applyAlignment="1" applyProtection="1">
      <alignment horizontal="center" vertical="center"/>
      <protection/>
    </xf>
    <xf numFmtId="1" fontId="14" fillId="34" borderId="0" xfId="51" applyNumberFormat="1" applyFont="1" applyFill="1" applyBorder="1" applyAlignment="1" applyProtection="1">
      <alignment horizontal="center" vertical="center"/>
      <protection/>
    </xf>
    <xf numFmtId="0" fontId="0" fillId="34" borderId="0" xfId="51" applyFont="1" applyFill="1" applyBorder="1" applyAlignment="1" applyProtection="1">
      <alignment horizontal="left"/>
      <protection/>
    </xf>
    <xf numFmtId="0" fontId="0" fillId="34" borderId="0" xfId="51" applyFont="1" applyFill="1" applyBorder="1" applyAlignment="1" applyProtection="1">
      <alignment horizontal="center" vertical="center"/>
      <protection/>
    </xf>
    <xf numFmtId="0" fontId="7" fillId="34" borderId="0" xfId="51" applyFont="1" applyFill="1" applyBorder="1" applyAlignment="1" applyProtection="1">
      <alignment horizontal="center" vertical="center"/>
      <protection/>
    </xf>
    <xf numFmtId="0" fontId="14" fillId="34" borderId="0" xfId="51" applyFont="1" applyFill="1" applyBorder="1" applyAlignment="1" applyProtection="1">
      <alignment horizontal="center" vertical="center"/>
      <protection/>
    </xf>
    <xf numFmtId="0" fontId="18" fillId="34" borderId="18" xfId="51" applyFont="1" applyFill="1" applyBorder="1" applyAlignment="1" applyProtection="1">
      <alignment horizontal="left" vertical="center"/>
      <protection/>
    </xf>
    <xf numFmtId="0" fontId="8" fillId="34" borderId="18" xfId="51" applyFont="1" applyFill="1" applyBorder="1" applyProtection="1">
      <alignment/>
      <protection/>
    </xf>
    <xf numFmtId="0" fontId="20" fillId="36" borderId="14" xfId="51" applyFont="1" applyFill="1" applyBorder="1" applyProtection="1">
      <alignment/>
      <protection/>
    </xf>
    <xf numFmtId="0" fontId="0" fillId="36" borderId="19" xfId="51" applyFill="1" applyBorder="1" applyProtection="1">
      <alignment/>
      <protection/>
    </xf>
    <xf numFmtId="0" fontId="0" fillId="36" borderId="20" xfId="51" applyFill="1" applyBorder="1" applyProtection="1">
      <alignment/>
      <protection/>
    </xf>
    <xf numFmtId="0" fontId="0" fillId="36" borderId="21" xfId="51" applyFill="1" applyBorder="1" applyProtection="1">
      <alignment/>
      <protection/>
    </xf>
    <xf numFmtId="0" fontId="21" fillId="36" borderId="22" xfId="51" applyFont="1" applyFill="1" applyBorder="1" applyAlignment="1" applyProtection="1">
      <alignment horizontal="center" vertical="center"/>
      <protection/>
    </xf>
    <xf numFmtId="0" fontId="21" fillId="34" borderId="0" xfId="51" applyFont="1" applyFill="1" applyBorder="1" applyAlignment="1" applyProtection="1">
      <alignment horizontal="center" vertical="center"/>
      <protection/>
    </xf>
    <xf numFmtId="0" fontId="0" fillId="34" borderId="0" xfId="51" applyFill="1" applyBorder="1" applyAlignment="1" applyProtection="1">
      <alignment/>
      <protection/>
    </xf>
    <xf numFmtId="164" fontId="12" fillId="34" borderId="0" xfId="51" applyNumberFormat="1" applyFont="1" applyFill="1" applyBorder="1" applyAlignment="1" applyProtection="1">
      <alignment horizontal="center" vertical="center"/>
      <protection/>
    </xf>
    <xf numFmtId="0" fontId="13" fillId="36" borderId="13" xfId="51" applyFont="1" applyFill="1" applyBorder="1" applyAlignment="1" applyProtection="1">
      <alignment horizontal="center" vertical="center"/>
      <protection/>
    </xf>
    <xf numFmtId="0" fontId="13" fillId="36" borderId="22" xfId="51" applyFont="1" applyFill="1" applyBorder="1" applyAlignment="1" applyProtection="1">
      <alignment horizontal="center" vertical="center"/>
      <protection/>
    </xf>
    <xf numFmtId="0" fontId="13" fillId="36" borderId="23" xfId="51" applyFont="1" applyFill="1" applyBorder="1" applyAlignment="1" applyProtection="1">
      <alignment horizontal="center" vertical="center"/>
      <protection/>
    </xf>
    <xf numFmtId="0" fontId="5" fillId="34" borderId="0" xfId="51" applyFont="1" applyFill="1" applyBorder="1" applyAlignment="1" applyProtection="1">
      <alignment/>
      <protection/>
    </xf>
    <xf numFmtId="0" fontId="17" fillId="0" borderId="0" xfId="51" applyFont="1" applyFill="1" applyBorder="1" applyAlignment="1" applyProtection="1">
      <alignment horizontal="center" vertical="center"/>
      <protection/>
    </xf>
    <xf numFmtId="0" fontId="12" fillId="0" borderId="0" xfId="51" applyFont="1" applyFill="1" applyBorder="1" applyAlignment="1" applyProtection="1">
      <alignment horizontal="center" vertical="center"/>
      <protection/>
    </xf>
    <xf numFmtId="164" fontId="12" fillId="0" borderId="0" xfId="51" applyNumberFormat="1" applyFont="1" applyFill="1" applyBorder="1" applyAlignment="1" applyProtection="1">
      <alignment horizontal="center" vertical="center"/>
      <protection/>
    </xf>
    <xf numFmtId="0" fontId="0" fillId="33" borderId="0" xfId="51" applyFill="1" applyAlignment="1" applyProtection="1">
      <alignment vertical="center"/>
      <protection/>
    </xf>
    <xf numFmtId="0" fontId="0" fillId="34" borderId="0" xfId="51" applyFont="1" applyFill="1" applyAlignment="1" applyProtection="1">
      <alignment vertical="center"/>
      <protection/>
    </xf>
    <xf numFmtId="0" fontId="3" fillId="36" borderId="22" xfId="51" applyFont="1" applyFill="1" applyBorder="1" applyAlignment="1" applyProtection="1">
      <alignment horizontal="center" vertical="center"/>
      <protection/>
    </xf>
    <xf numFmtId="0" fontId="14" fillId="34" borderId="0" xfId="51" applyFont="1" applyFill="1" applyBorder="1" applyAlignment="1" applyProtection="1">
      <alignment horizontal="center"/>
      <protection/>
    </xf>
    <xf numFmtId="0" fontId="9" fillId="34" borderId="0" xfId="51" applyFont="1" applyFill="1" applyBorder="1" applyAlignment="1" applyProtection="1">
      <alignment/>
      <protection/>
    </xf>
    <xf numFmtId="0" fontId="0" fillId="0" borderId="0" xfId="51" applyFont="1" applyFill="1" applyAlignment="1" applyProtection="1">
      <alignment vertical="center"/>
      <protection/>
    </xf>
    <xf numFmtId="0" fontId="8" fillId="34" borderId="0" xfId="51" applyFont="1" applyFill="1" applyBorder="1" applyAlignment="1" applyProtection="1">
      <alignment/>
      <protection/>
    </xf>
    <xf numFmtId="0" fontId="0" fillId="0" borderId="24" xfId="51" applyFill="1" applyBorder="1" applyAlignment="1" applyProtection="1">
      <alignment horizontal="center" vertical="center"/>
      <protection/>
    </xf>
    <xf numFmtId="0" fontId="0" fillId="0" borderId="25" xfId="51" applyFill="1" applyBorder="1" applyAlignment="1" applyProtection="1">
      <alignment horizontal="center" vertical="center"/>
      <protection/>
    </xf>
    <xf numFmtId="0" fontId="0" fillId="34" borderId="0" xfId="51" applyFill="1" applyBorder="1" applyAlignment="1" applyProtection="1">
      <alignment horizontal="right"/>
      <protection/>
    </xf>
    <xf numFmtId="0" fontId="0" fillId="0" borderId="26" xfId="51" applyFont="1" applyFill="1" applyBorder="1" applyAlignment="1" applyProtection="1">
      <alignment horizontal="left" vertical="center"/>
      <protection/>
    </xf>
    <xf numFmtId="0" fontId="0" fillId="0" borderId="27" xfId="51" applyFill="1" applyBorder="1" applyAlignment="1" applyProtection="1">
      <alignment horizontal="left" vertical="center"/>
      <protection locked="0"/>
    </xf>
    <xf numFmtId="0" fontId="0" fillId="0" borderId="28" xfId="51" applyFont="1" applyFill="1" applyBorder="1" applyAlignment="1" applyProtection="1">
      <alignment horizontal="center" vertical="center"/>
      <protection/>
    </xf>
    <xf numFmtId="0" fontId="0" fillId="33" borderId="0" xfId="51" applyFill="1" applyProtection="1">
      <alignment/>
      <protection/>
    </xf>
    <xf numFmtId="0" fontId="5" fillId="34" borderId="0" xfId="51" applyFont="1" applyFill="1" applyBorder="1" applyProtection="1">
      <alignment/>
      <protection/>
    </xf>
    <xf numFmtId="0" fontId="0" fillId="0" borderId="17" xfId="51" applyFont="1" applyFill="1" applyBorder="1" applyAlignment="1" applyProtection="1">
      <alignment horizontal="left" vertical="center"/>
      <protection/>
    </xf>
    <xf numFmtId="0" fontId="0" fillId="0" borderId="10" xfId="51" applyFill="1" applyBorder="1" applyAlignment="1" applyProtection="1">
      <alignment horizontal="left" vertical="center"/>
      <protection locked="0"/>
    </xf>
    <xf numFmtId="0" fontId="0" fillId="0" borderId="11" xfId="51" applyFont="1" applyFill="1" applyBorder="1" applyAlignment="1" applyProtection="1">
      <alignment horizontal="center" vertical="center"/>
      <protection/>
    </xf>
    <xf numFmtId="0" fontId="8" fillId="40" borderId="29" xfId="51" applyFont="1" applyFill="1" applyBorder="1" applyAlignment="1" applyProtection="1">
      <alignment horizontal="right" vertical="center"/>
      <protection/>
    </xf>
    <xf numFmtId="0" fontId="14" fillId="40" borderId="30" xfId="51" applyFont="1" applyFill="1" applyBorder="1" applyAlignment="1" applyProtection="1">
      <alignment horizontal="center" vertical="center"/>
      <protection/>
    </xf>
    <xf numFmtId="0" fontId="14" fillId="40" borderId="31" xfId="51" applyFont="1" applyFill="1" applyBorder="1" applyAlignment="1" applyProtection="1">
      <alignment horizontal="center" vertical="center"/>
      <protection/>
    </xf>
    <xf numFmtId="0" fontId="4" fillId="37" borderId="10" xfId="51" applyFont="1" applyFill="1" applyBorder="1" applyAlignment="1" applyProtection="1">
      <alignment horizontal="center" vertical="center"/>
      <protection/>
    </xf>
    <xf numFmtId="0" fontId="4" fillId="39" borderId="10" xfId="51" applyFont="1" applyFill="1" applyBorder="1" applyAlignment="1" applyProtection="1">
      <alignment horizontal="center" vertical="center"/>
      <protection/>
    </xf>
    <xf numFmtId="0" fontId="12" fillId="39" borderId="10" xfId="51" applyFont="1" applyFill="1" applyBorder="1" applyAlignment="1" applyProtection="1">
      <alignment horizontal="center" vertical="center"/>
      <protection/>
    </xf>
    <xf numFmtId="0" fontId="13" fillId="36" borderId="32" xfId="51" applyFont="1" applyFill="1" applyBorder="1" applyAlignment="1" applyProtection="1">
      <alignment horizontal="center" vertical="center"/>
      <protection/>
    </xf>
    <xf numFmtId="0" fontId="13" fillId="34" borderId="0" xfId="51" applyFont="1" applyFill="1" applyBorder="1" applyAlignment="1" applyProtection="1">
      <alignment horizontal="center" vertical="center"/>
      <protection/>
    </xf>
    <xf numFmtId="0" fontId="0" fillId="0" borderId="33" xfId="51" applyFont="1" applyFill="1" applyBorder="1" applyAlignment="1" applyProtection="1">
      <alignment horizontal="right" vertical="center"/>
      <protection/>
    </xf>
    <xf numFmtId="0" fontId="0" fillId="37" borderId="10" xfId="51" applyFont="1" applyFill="1" applyBorder="1" applyAlignment="1" applyProtection="1">
      <alignment horizontal="left" vertical="center"/>
      <protection/>
    </xf>
    <xf numFmtId="0" fontId="0" fillId="35" borderId="10" xfId="51" applyFont="1" applyFill="1" applyBorder="1" applyAlignment="1" applyProtection="1">
      <alignment horizontal="left"/>
      <protection/>
    </xf>
    <xf numFmtId="0" fontId="30" fillId="0" borderId="0" xfId="51" applyFont="1" applyFill="1" applyProtection="1">
      <alignment/>
      <protection/>
    </xf>
    <xf numFmtId="0" fontId="17" fillId="0" borderId="0" xfId="51" applyFont="1" applyFill="1" applyProtection="1">
      <alignment/>
      <protection/>
    </xf>
    <xf numFmtId="0" fontId="30" fillId="0" borderId="0" xfId="51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7" fillId="36" borderId="23" xfId="51" applyFont="1" applyFill="1" applyBorder="1" applyAlignment="1" applyProtection="1">
      <alignment horizontal="left" vertical="center"/>
      <protection/>
    </xf>
    <xf numFmtId="0" fontId="5" fillId="34" borderId="0" xfId="51" applyFont="1" applyFill="1" applyBorder="1" applyAlignment="1" applyProtection="1">
      <alignment vertical="center"/>
      <protection/>
    </xf>
    <xf numFmtId="0" fontId="0" fillId="34" borderId="18" xfId="51" applyFont="1" applyFill="1" applyBorder="1" applyProtection="1">
      <alignment/>
      <protection/>
    </xf>
    <xf numFmtId="0" fontId="0" fillId="33" borderId="11" xfId="51" applyFont="1" applyFill="1" applyBorder="1" applyAlignment="1" applyProtection="1">
      <alignment vertical="center" wrapText="1"/>
      <protection/>
    </xf>
    <xf numFmtId="0" fontId="0" fillId="0" borderId="0" xfId="51" applyFont="1" applyAlignment="1" applyProtection="1">
      <alignment horizontal="justify" vertical="center"/>
      <protection locked="0"/>
    </xf>
    <xf numFmtId="0" fontId="0" fillId="0" borderId="0" xfId="51" applyFont="1" applyAlignment="1" applyProtection="1">
      <alignment vertical="center" wrapText="1"/>
      <protection locked="0"/>
    </xf>
    <xf numFmtId="0" fontId="0" fillId="0" borderId="0" xfId="51" applyFont="1" applyFill="1" applyBorder="1" applyAlignment="1" applyProtection="1">
      <alignment horizontal="left" vertical="top" wrapText="1"/>
      <protection/>
    </xf>
    <xf numFmtId="0" fontId="12" fillId="38" borderId="10" xfId="51" applyFont="1" applyFill="1" applyBorder="1" applyAlignment="1" applyProtection="1">
      <alignment horizontal="left" vertical="center"/>
      <protection/>
    </xf>
    <xf numFmtId="0" fontId="4" fillId="40" borderId="12" xfId="51" applyFont="1" applyFill="1" applyBorder="1" applyAlignment="1" applyProtection="1">
      <alignment horizontal="center" vertical="center"/>
      <protection/>
    </xf>
    <xf numFmtId="0" fontId="4" fillId="40" borderId="10" xfId="51" applyFont="1" applyFill="1" applyBorder="1" applyAlignment="1" applyProtection="1">
      <alignment horizontal="center" vertical="center"/>
      <protection/>
    </xf>
    <xf numFmtId="0" fontId="0" fillId="41" borderId="10" xfId="51" applyFont="1" applyFill="1" applyBorder="1" applyAlignment="1" applyProtection="1">
      <alignment horizontal="left" vertical="center"/>
      <protection/>
    </xf>
    <xf numFmtId="0" fontId="12" fillId="41" borderId="12" xfId="51" applyFont="1" applyFill="1" applyBorder="1" applyAlignment="1" applyProtection="1">
      <alignment horizontal="center" vertical="center"/>
      <protection/>
    </xf>
    <xf numFmtId="0" fontId="12" fillId="41" borderId="10" xfId="51" applyFont="1" applyFill="1" applyBorder="1" applyAlignment="1" applyProtection="1">
      <alignment horizontal="center" vertical="center"/>
      <protection/>
    </xf>
    <xf numFmtId="0" fontId="4" fillId="41" borderId="34" xfId="51" applyFont="1" applyFill="1" applyBorder="1" applyAlignment="1" applyProtection="1">
      <alignment horizontal="center" vertical="center"/>
      <protection/>
    </xf>
    <xf numFmtId="0" fontId="4" fillId="41" borderId="10" xfId="51" applyFont="1" applyFill="1" applyBorder="1" applyAlignment="1" applyProtection="1">
      <alignment horizontal="center" vertical="center"/>
      <protection/>
    </xf>
    <xf numFmtId="0" fontId="12" fillId="35" borderId="27" xfId="51" applyFont="1" applyFill="1" applyBorder="1" applyAlignment="1" applyProtection="1">
      <alignment horizontal="center" vertical="center"/>
      <protection/>
    </xf>
    <xf numFmtId="0" fontId="0" fillId="33" borderId="35" xfId="51" applyFont="1" applyFill="1" applyBorder="1" applyAlignment="1" applyProtection="1">
      <alignment horizontal="center" vertical="center"/>
      <protection locked="0"/>
    </xf>
    <xf numFmtId="0" fontId="0" fillId="33" borderId="36" xfId="51" applyFont="1" applyFill="1" applyBorder="1" applyAlignment="1" applyProtection="1">
      <alignment horizontal="center" vertical="center"/>
      <protection locked="0"/>
    </xf>
    <xf numFmtId="0" fontId="0" fillId="33" borderId="37" xfId="51" applyFont="1" applyFill="1" applyBorder="1" applyAlignment="1" applyProtection="1">
      <alignment horizontal="center" vertical="center"/>
      <protection locked="0"/>
    </xf>
    <xf numFmtId="0" fontId="0" fillId="33" borderId="29" xfId="51" applyFont="1" applyFill="1" applyBorder="1" applyAlignment="1" applyProtection="1">
      <alignment horizontal="center" vertical="center"/>
      <protection locked="0"/>
    </xf>
    <xf numFmtId="0" fontId="0" fillId="33" borderId="31" xfId="51" applyFont="1" applyFill="1" applyBorder="1" applyAlignment="1" applyProtection="1">
      <alignment horizontal="center" vertical="center"/>
      <protection locked="0"/>
    </xf>
    <xf numFmtId="0" fontId="0" fillId="33" borderId="38" xfId="51" applyFont="1" applyFill="1" applyBorder="1" applyAlignment="1" applyProtection="1">
      <alignment horizontal="center" vertical="center"/>
      <protection locked="0"/>
    </xf>
    <xf numFmtId="0" fontId="12" fillId="41" borderId="27" xfId="51" applyFont="1" applyFill="1" applyBorder="1" applyAlignment="1" applyProtection="1">
      <alignment horizontal="center" vertical="center"/>
      <protection/>
    </xf>
    <xf numFmtId="0" fontId="0" fillId="33" borderId="35" xfId="51" applyFont="1" applyFill="1" applyBorder="1" applyProtection="1">
      <alignment/>
      <protection locked="0"/>
    </xf>
    <xf numFmtId="0" fontId="0" fillId="33" borderId="36" xfId="51" applyFont="1" applyFill="1" applyBorder="1" applyProtection="1">
      <alignment/>
      <protection locked="0"/>
    </xf>
    <xf numFmtId="0" fontId="0" fillId="33" borderId="35" xfId="51" applyFont="1" applyFill="1" applyBorder="1" applyAlignment="1" applyProtection="1">
      <alignment horizontal="center"/>
      <protection locked="0"/>
    </xf>
    <xf numFmtId="0" fontId="0" fillId="33" borderId="36" xfId="51" applyFont="1" applyFill="1" applyBorder="1" applyAlignment="1" applyProtection="1">
      <alignment horizontal="center"/>
      <protection locked="0"/>
    </xf>
    <xf numFmtId="0" fontId="12" fillId="37" borderId="27" xfId="51" applyFont="1" applyFill="1" applyBorder="1" applyAlignment="1" applyProtection="1">
      <alignment horizontal="center" vertical="center"/>
      <protection/>
    </xf>
    <xf numFmtId="0" fontId="12" fillId="38" borderId="27" xfId="51" applyFont="1" applyFill="1" applyBorder="1" applyAlignment="1" applyProtection="1">
      <alignment horizontal="center" vertical="center"/>
      <protection/>
    </xf>
    <xf numFmtId="0" fontId="0" fillId="33" borderId="35" xfId="51" applyFont="1" applyFill="1" applyBorder="1" applyAlignment="1" applyProtection="1">
      <alignment horizontal="center" vertical="center" wrapText="1"/>
      <protection locked="0"/>
    </xf>
    <xf numFmtId="0" fontId="0" fillId="33" borderId="36" xfId="51" applyFont="1" applyFill="1" applyBorder="1" applyAlignment="1" applyProtection="1">
      <alignment horizontal="center" vertical="center" wrapText="1"/>
      <protection locked="0"/>
    </xf>
    <xf numFmtId="0" fontId="11" fillId="39" borderId="39" xfId="51" applyFont="1" applyFill="1" applyBorder="1" applyAlignment="1">
      <alignment horizontal="center" textRotation="90"/>
      <protection/>
    </xf>
    <xf numFmtId="0" fontId="11" fillId="39" borderId="40" xfId="51" applyFont="1" applyFill="1" applyBorder="1" applyAlignment="1">
      <alignment horizontal="center" textRotation="90"/>
      <protection/>
    </xf>
    <xf numFmtId="0" fontId="0" fillId="33" borderId="41" xfId="51" applyFont="1" applyFill="1" applyBorder="1" applyAlignment="1" applyProtection="1">
      <alignment vertical="center" wrapText="1"/>
      <protection locked="0"/>
    </xf>
    <xf numFmtId="0" fontId="0" fillId="33" borderId="11" xfId="51" applyFont="1" applyFill="1" applyBorder="1" applyAlignment="1" applyProtection="1">
      <alignment vertical="center" wrapText="1"/>
      <protection locked="0"/>
    </xf>
    <xf numFmtId="0" fontId="0" fillId="33" borderId="10" xfId="51" applyFont="1" applyFill="1" applyBorder="1" applyAlignment="1" applyProtection="1">
      <alignment wrapText="1"/>
      <protection locked="0"/>
    </xf>
    <xf numFmtId="0" fontId="29" fillId="0" borderId="0" xfId="51" applyFont="1" applyFill="1" applyProtection="1">
      <alignment/>
      <protection/>
    </xf>
    <xf numFmtId="0" fontId="0" fillId="33" borderId="42" xfId="51" applyFont="1" applyFill="1" applyBorder="1" applyAlignment="1" applyProtection="1">
      <alignment horizontal="center" vertical="center"/>
      <protection locked="0"/>
    </xf>
    <xf numFmtId="0" fontId="0" fillId="33" borderId="10" xfId="51" applyFont="1" applyFill="1" applyBorder="1" applyAlignment="1" applyProtection="1">
      <alignment horizontal="center" vertical="center"/>
      <protection locked="0"/>
    </xf>
    <xf numFmtId="0" fontId="20" fillId="34" borderId="0" xfId="51" applyFont="1" applyFill="1" applyBorder="1" applyAlignment="1" applyProtection="1">
      <alignment horizontal="left" vertical="center"/>
      <protection/>
    </xf>
    <xf numFmtId="0" fontId="0" fillId="34" borderId="0" xfId="51" applyFill="1" applyBorder="1" applyAlignment="1" applyProtection="1">
      <alignment horizontal="left"/>
      <protection/>
    </xf>
    <xf numFmtId="0" fontId="4" fillId="40" borderId="0" xfId="51" applyFont="1" applyFill="1" applyBorder="1" applyAlignment="1" applyProtection="1">
      <alignment horizontal="center" vertical="center"/>
      <protection/>
    </xf>
    <xf numFmtId="0" fontId="12" fillId="33" borderId="43" xfId="0" applyFont="1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33" borderId="43" xfId="0" applyFont="1" applyFill="1" applyBorder="1" applyAlignment="1" applyProtection="1">
      <alignment horizontal="center"/>
      <protection locked="0"/>
    </xf>
    <xf numFmtId="0" fontId="12" fillId="33" borderId="43" xfId="0" applyFont="1" applyFill="1" applyBorder="1" applyAlignment="1" applyProtection="1">
      <alignment horizontal="center" vertical="center"/>
      <protection/>
    </xf>
    <xf numFmtId="0" fontId="12" fillId="38" borderId="43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/>
      <protection locked="0"/>
    </xf>
    <xf numFmtId="0" fontId="0" fillId="33" borderId="42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8" borderId="10" xfId="0" applyFont="1" applyFill="1" applyBorder="1" applyAlignment="1" applyProtection="1">
      <alignment horizontal="center" vertical="center"/>
      <protection/>
    </xf>
    <xf numFmtId="0" fontId="30" fillId="0" borderId="0" xfId="51" applyFont="1" applyFill="1" applyAlignment="1" applyProtection="1">
      <alignment/>
      <protection/>
    </xf>
    <xf numFmtId="0" fontId="67" fillId="38" borderId="10" xfId="51" applyFont="1" applyFill="1" applyBorder="1" applyAlignment="1" applyProtection="1">
      <alignment horizontal="center" vertical="center"/>
      <protection/>
    </xf>
    <xf numFmtId="0" fontId="67" fillId="34" borderId="0" xfId="51" applyFont="1" applyFill="1" applyBorder="1" applyAlignment="1" applyProtection="1">
      <alignment horizontal="center" vertical="center"/>
      <protection/>
    </xf>
    <xf numFmtId="0" fontId="68" fillId="34" borderId="0" xfId="51" applyFont="1" applyFill="1" applyBorder="1" applyAlignment="1" applyProtection="1">
      <alignment horizontal="center" vertical="center"/>
      <protection/>
    </xf>
    <xf numFmtId="0" fontId="69" fillId="34" borderId="0" xfId="51" applyFont="1" applyFill="1" applyProtection="1">
      <alignment/>
      <protection/>
    </xf>
    <xf numFmtId="0" fontId="69" fillId="34" borderId="0" xfId="51" applyFont="1" applyFill="1" applyBorder="1" applyProtection="1">
      <alignment/>
      <protection/>
    </xf>
    <xf numFmtId="0" fontId="67" fillId="37" borderId="10" xfId="51" applyFont="1" applyFill="1" applyBorder="1" applyAlignment="1" applyProtection="1">
      <alignment horizontal="center" vertical="center"/>
      <protection/>
    </xf>
    <xf numFmtId="0" fontId="70" fillId="34" borderId="0" xfId="51" applyFont="1" applyFill="1" applyBorder="1" applyProtection="1">
      <alignment/>
      <protection/>
    </xf>
    <xf numFmtId="0" fontId="0" fillId="33" borderId="44" xfId="51" applyFont="1" applyFill="1" applyBorder="1" applyAlignment="1" applyProtection="1">
      <alignment horizontal="center" vertical="center"/>
      <protection locked="0"/>
    </xf>
    <xf numFmtId="0" fontId="30" fillId="0" borderId="0" xfId="51" applyFont="1" applyFill="1" applyAlignment="1" applyProtection="1">
      <alignment/>
      <protection/>
    </xf>
    <xf numFmtId="0" fontId="0" fillId="33" borderId="45" xfId="51" applyFont="1" applyFill="1" applyBorder="1" applyAlignment="1" applyProtection="1">
      <alignment wrapText="1"/>
      <protection locked="0"/>
    </xf>
    <xf numFmtId="0" fontId="0" fillId="33" borderId="45" xfId="51" applyFont="1" applyFill="1" applyBorder="1" applyAlignment="1">
      <alignment horizontal="left" vertical="center" wrapText="1"/>
      <protection/>
    </xf>
    <xf numFmtId="0" fontId="0" fillId="33" borderId="42" xfId="51" applyFont="1" applyFill="1" applyBorder="1" applyAlignment="1">
      <alignment horizontal="left" vertical="center" wrapText="1"/>
      <protection/>
    </xf>
    <xf numFmtId="0" fontId="0" fillId="33" borderId="17" xfId="51" applyFont="1" applyFill="1" applyBorder="1" applyAlignment="1" applyProtection="1">
      <alignment horizontal="center" vertical="center" wrapText="1"/>
      <protection locked="0"/>
    </xf>
    <xf numFmtId="0" fontId="0" fillId="33" borderId="46" xfId="51" applyFont="1" applyFill="1" applyBorder="1" applyAlignment="1" applyProtection="1">
      <alignment horizontal="center" vertical="center" wrapText="1"/>
      <protection locked="0"/>
    </xf>
    <xf numFmtId="0" fontId="0" fillId="33" borderId="47" xfId="51" applyFont="1" applyFill="1" applyBorder="1" applyAlignment="1" applyProtection="1">
      <alignment horizontal="center" vertical="center"/>
      <protection locked="0"/>
    </xf>
    <xf numFmtId="0" fontId="29" fillId="0" borderId="0" xfId="51" applyFont="1" applyFill="1" applyAlignment="1" applyProtection="1">
      <alignment horizontal="center" vertical="center"/>
      <protection/>
    </xf>
    <xf numFmtId="0" fontId="29" fillId="0" borderId="0" xfId="51" applyFont="1" applyFill="1" applyAlignment="1" applyProtection="1">
      <alignment/>
      <protection/>
    </xf>
    <xf numFmtId="0" fontId="30" fillId="0" borderId="0" xfId="51" applyFont="1" applyFill="1" applyAlignment="1" applyProtection="1">
      <alignment/>
      <protection/>
    </xf>
    <xf numFmtId="0" fontId="33" fillId="33" borderId="35" xfId="51" applyFont="1" applyFill="1" applyBorder="1" applyAlignment="1" applyProtection="1">
      <alignment horizontal="center" vertical="center"/>
      <protection locked="0"/>
    </xf>
    <xf numFmtId="0" fontId="33" fillId="33" borderId="17" xfId="51" applyFont="1" applyFill="1" applyBorder="1" applyAlignment="1" applyProtection="1">
      <alignment horizontal="center" vertical="center"/>
      <protection locked="0"/>
    </xf>
    <xf numFmtId="0" fontId="33" fillId="33" borderId="12" xfId="51" applyFont="1" applyFill="1" applyBorder="1" applyAlignment="1" applyProtection="1">
      <alignment horizontal="center" vertical="center"/>
      <protection locked="0"/>
    </xf>
    <xf numFmtId="0" fontId="0" fillId="0" borderId="10" xfId="51" applyFont="1" applyFill="1" applyBorder="1" applyAlignment="1" applyProtection="1">
      <alignment horizontal="left" vertical="center"/>
      <protection locked="0"/>
    </xf>
    <xf numFmtId="0" fontId="7" fillId="34" borderId="0" xfId="51" applyFont="1" applyFill="1" applyBorder="1" applyAlignment="1" applyProtection="1">
      <alignment horizontal="center"/>
      <protection/>
    </xf>
    <xf numFmtId="0" fontId="10" fillId="34" borderId="0" xfId="51" applyFont="1" applyFill="1" applyBorder="1" applyAlignment="1" applyProtection="1">
      <alignment horizontal="center"/>
      <protection/>
    </xf>
    <xf numFmtId="0" fontId="0" fillId="0" borderId="0" xfId="51" applyFont="1" applyAlignment="1" applyProtection="1">
      <alignment horizontal="justify" vertical="center"/>
      <protection locked="0"/>
    </xf>
    <xf numFmtId="0" fontId="0" fillId="0" borderId="0" xfId="51" applyFont="1" applyAlignment="1" applyProtection="1">
      <alignment horizontal="justify" vertical="center"/>
      <protection locked="0"/>
    </xf>
    <xf numFmtId="0" fontId="12" fillId="39" borderId="45" xfId="51" applyFont="1" applyFill="1" applyBorder="1" applyAlignment="1" applyProtection="1">
      <alignment horizontal="right" vertical="center" wrapText="1"/>
      <protection/>
    </xf>
    <xf numFmtId="0" fontId="12" fillId="39" borderId="12" xfId="51" applyFont="1" applyFill="1" applyBorder="1" applyAlignment="1" applyProtection="1">
      <alignment horizontal="right" vertical="center" wrapText="1"/>
      <protection/>
    </xf>
    <xf numFmtId="0" fontId="0" fillId="39" borderId="45" xfId="51" applyFont="1" applyFill="1" applyBorder="1" applyAlignment="1" applyProtection="1">
      <alignment horizontal="right" vertical="center"/>
      <protection/>
    </xf>
    <xf numFmtId="0" fontId="0" fillId="39" borderId="12" xfId="51" applyFont="1" applyFill="1" applyBorder="1" applyAlignment="1" applyProtection="1">
      <alignment horizontal="right" vertical="center"/>
      <protection/>
    </xf>
    <xf numFmtId="0" fontId="13" fillId="36" borderId="13" xfId="51" applyFont="1" applyFill="1" applyBorder="1" applyAlignment="1" applyProtection="1">
      <alignment horizontal="left" vertical="center"/>
      <protection/>
    </xf>
    <xf numFmtId="0" fontId="20" fillId="36" borderId="13" xfId="51" applyFont="1" applyFill="1" applyBorder="1" applyAlignment="1" applyProtection="1">
      <alignment horizontal="left" vertical="center"/>
      <protection/>
    </xf>
    <xf numFmtId="0" fontId="20" fillId="34" borderId="0" xfId="51" applyFont="1" applyFill="1" applyBorder="1" applyAlignment="1" applyProtection="1">
      <alignment horizontal="left" vertical="center"/>
      <protection/>
    </xf>
    <xf numFmtId="0" fontId="0" fillId="34" borderId="0" xfId="51" applyFill="1" applyBorder="1" applyAlignment="1" applyProtection="1">
      <alignment horizontal="left"/>
      <protection/>
    </xf>
    <xf numFmtId="0" fontId="0" fillId="0" borderId="0" xfId="51" applyFont="1" applyFill="1" applyBorder="1" applyAlignment="1" applyProtection="1">
      <alignment horizontal="left" vertical="top" wrapText="1"/>
      <protection/>
    </xf>
    <xf numFmtId="0" fontId="0" fillId="0" borderId="0" xfId="51" applyFont="1" applyFill="1" applyBorder="1" applyAlignment="1" applyProtection="1">
      <alignment horizontal="left" vertical="top" wrapText="1"/>
      <protection/>
    </xf>
    <xf numFmtId="0" fontId="0" fillId="33" borderId="45" xfId="0" applyFont="1" applyFill="1" applyBorder="1" applyAlignment="1" applyProtection="1">
      <alignment horizontal="center"/>
      <protection locked="0"/>
    </xf>
    <xf numFmtId="0" fontId="0" fillId="33" borderId="42" xfId="0" applyFont="1" applyFill="1" applyBorder="1" applyAlignment="1" applyProtection="1">
      <alignment horizontal="center"/>
      <protection locked="0"/>
    </xf>
    <xf numFmtId="0" fontId="14" fillId="36" borderId="23" xfId="51" applyFont="1" applyFill="1" applyBorder="1" applyAlignment="1" applyProtection="1">
      <alignment horizontal="left" vertical="center"/>
      <protection/>
    </xf>
    <xf numFmtId="0" fontId="8" fillId="36" borderId="16" xfId="51" applyFont="1" applyFill="1" applyBorder="1" applyAlignment="1" applyProtection="1">
      <alignment horizontal="left" vertical="center"/>
      <protection/>
    </xf>
    <xf numFmtId="0" fontId="0" fillId="36" borderId="18" xfId="51" applyFill="1" applyBorder="1" applyAlignment="1" applyProtection="1">
      <alignment horizontal="left" vertical="center"/>
      <protection/>
    </xf>
    <xf numFmtId="0" fontId="0" fillId="36" borderId="23" xfId="51" applyFill="1" applyBorder="1" applyAlignment="1" applyProtection="1">
      <alignment horizontal="left" vertical="center"/>
      <protection/>
    </xf>
    <xf numFmtId="0" fontId="0" fillId="0" borderId="0" xfId="51" applyFont="1" applyFill="1" applyAlignment="1" applyProtection="1">
      <alignment horizontal="left" vertical="center"/>
      <protection/>
    </xf>
    <xf numFmtId="0" fontId="0" fillId="0" borderId="0" xfId="51" applyFont="1" applyFill="1" applyAlignment="1" applyProtection="1">
      <alignment horizontal="left" vertical="center"/>
      <protection/>
    </xf>
    <xf numFmtId="0" fontId="12" fillId="39" borderId="45" xfId="51" applyFont="1" applyFill="1" applyBorder="1" applyAlignment="1" applyProtection="1">
      <alignment horizontal="center" vertical="center"/>
      <protection/>
    </xf>
    <xf numFmtId="0" fontId="12" fillId="39" borderId="12" xfId="51" applyFont="1" applyFill="1" applyBorder="1" applyAlignment="1" applyProtection="1">
      <alignment horizontal="center" vertical="center"/>
      <protection/>
    </xf>
    <xf numFmtId="0" fontId="12" fillId="35" borderId="48" xfId="51" applyFont="1" applyFill="1" applyBorder="1" applyAlignment="1" applyProtection="1">
      <alignment horizontal="left" vertical="center"/>
      <protection/>
    </xf>
    <xf numFmtId="0" fontId="12" fillId="35" borderId="49" xfId="51" applyFont="1" applyFill="1" applyBorder="1" applyAlignment="1" applyProtection="1">
      <alignment horizontal="left" vertical="center"/>
      <protection/>
    </xf>
    <xf numFmtId="0" fontId="0" fillId="35" borderId="0" xfId="51" applyFont="1" applyFill="1" applyBorder="1" applyAlignment="1" applyProtection="1">
      <alignment horizontal="left"/>
      <protection/>
    </xf>
    <xf numFmtId="0" fontId="0" fillId="35" borderId="49" xfId="51" applyFont="1" applyFill="1" applyBorder="1" applyAlignment="1" applyProtection="1">
      <alignment horizontal="left"/>
      <protection/>
    </xf>
    <xf numFmtId="0" fontId="0" fillId="35" borderId="50" xfId="51" applyFont="1" applyFill="1" applyBorder="1" applyAlignment="1" applyProtection="1">
      <alignment horizontal="left"/>
      <protection/>
    </xf>
    <xf numFmtId="0" fontId="23" fillId="39" borderId="51" xfId="51" applyFont="1" applyFill="1" applyBorder="1" applyAlignment="1" applyProtection="1">
      <alignment horizontal="center" vertical="center" wrapText="1"/>
      <protection/>
    </xf>
    <xf numFmtId="0" fontId="23" fillId="39" borderId="52" xfId="51" applyFont="1" applyFill="1" applyBorder="1" applyAlignment="1" applyProtection="1">
      <alignment horizontal="center" vertical="center" wrapText="1"/>
      <protection/>
    </xf>
    <xf numFmtId="0" fontId="23" fillId="39" borderId="27" xfId="51" applyFont="1" applyFill="1" applyBorder="1" applyAlignment="1" applyProtection="1">
      <alignment horizontal="center" vertical="center" wrapText="1"/>
      <protection/>
    </xf>
    <xf numFmtId="0" fontId="12" fillId="38" borderId="53" xfId="51" applyFont="1" applyFill="1" applyBorder="1" applyAlignment="1" applyProtection="1">
      <alignment horizontal="left" vertical="center"/>
      <protection/>
    </xf>
    <xf numFmtId="0" fontId="12" fillId="38" borderId="43" xfId="51" applyFont="1" applyFill="1" applyBorder="1" applyAlignment="1" applyProtection="1">
      <alignment horizontal="left" vertical="center"/>
      <protection/>
    </xf>
    <xf numFmtId="0" fontId="12" fillId="38" borderId="34" xfId="51" applyFont="1" applyFill="1" applyBorder="1" applyAlignment="1" applyProtection="1">
      <alignment horizontal="left" vertical="center"/>
      <protection/>
    </xf>
    <xf numFmtId="0" fontId="0" fillId="38" borderId="45" xfId="51" applyFont="1" applyFill="1" applyBorder="1" applyAlignment="1" applyProtection="1">
      <alignment horizontal="right" vertical="center"/>
      <protection/>
    </xf>
    <xf numFmtId="0" fontId="0" fillId="38" borderId="12" xfId="51" applyFont="1" applyFill="1" applyBorder="1" applyAlignment="1" applyProtection="1">
      <alignment horizontal="right" vertical="center"/>
      <protection/>
    </xf>
    <xf numFmtId="0" fontId="12" fillId="39" borderId="53" xfId="51" applyFont="1" applyFill="1" applyBorder="1" applyAlignment="1" applyProtection="1">
      <alignment horizontal="center" vertical="center"/>
      <protection/>
    </xf>
    <xf numFmtId="0" fontId="0" fillId="41" borderId="45" xfId="51" applyFont="1" applyFill="1" applyBorder="1" applyAlignment="1" applyProtection="1">
      <alignment horizontal="right" vertical="center"/>
      <protection/>
    </xf>
    <xf numFmtId="0" fontId="0" fillId="41" borderId="42" xfId="51" applyFont="1" applyFill="1" applyBorder="1" applyAlignment="1" applyProtection="1">
      <alignment horizontal="right" vertical="center"/>
      <protection/>
    </xf>
    <xf numFmtId="0" fontId="20" fillId="36" borderId="14" xfId="51" applyFont="1" applyFill="1" applyBorder="1" applyAlignment="1" applyProtection="1">
      <alignment horizontal="left" vertical="center"/>
      <protection/>
    </xf>
    <xf numFmtId="0" fontId="0" fillId="36" borderId="19" xfId="51" applyFill="1" applyBorder="1" applyAlignment="1" applyProtection="1">
      <alignment horizontal="left"/>
      <protection/>
    </xf>
    <xf numFmtId="0" fontId="0" fillId="0" borderId="19" xfId="51" applyBorder="1" applyAlignment="1" applyProtection="1">
      <alignment/>
      <protection/>
    </xf>
    <xf numFmtId="0" fontId="0" fillId="0" borderId="22" xfId="51" applyBorder="1" applyAlignment="1" applyProtection="1">
      <alignment/>
      <protection/>
    </xf>
    <xf numFmtId="0" fontId="12" fillId="37" borderId="45" xfId="51" applyFont="1" applyFill="1" applyBorder="1" applyAlignment="1" applyProtection="1">
      <alignment horizontal="left" vertical="center" wrapText="1"/>
      <protection/>
    </xf>
    <xf numFmtId="0" fontId="0" fillId="37" borderId="42" xfId="51" applyFont="1" applyFill="1" applyBorder="1" applyAlignment="1" applyProtection="1">
      <alignment horizontal="left" vertical="center"/>
      <protection/>
    </xf>
    <xf numFmtId="0" fontId="0" fillId="37" borderId="43" xfId="51" applyFont="1" applyFill="1" applyBorder="1" applyAlignment="1" applyProtection="1">
      <alignment horizontal="left" vertical="center"/>
      <protection/>
    </xf>
    <xf numFmtId="0" fontId="0" fillId="37" borderId="12" xfId="51" applyFont="1" applyFill="1" applyBorder="1" applyAlignment="1" applyProtection="1">
      <alignment horizontal="left" vertical="center"/>
      <protection/>
    </xf>
    <xf numFmtId="0" fontId="0" fillId="37" borderId="45" xfId="51" applyFont="1" applyFill="1" applyBorder="1" applyAlignment="1" applyProtection="1">
      <alignment horizontal="right" vertical="center"/>
      <protection/>
    </xf>
    <xf numFmtId="0" fontId="0" fillId="37" borderId="12" xfId="51" applyFont="1" applyFill="1" applyBorder="1" applyAlignment="1" applyProtection="1">
      <alignment horizontal="right" vertical="center"/>
      <protection/>
    </xf>
    <xf numFmtId="0" fontId="12" fillId="41" borderId="45" xfId="51" applyFont="1" applyFill="1" applyBorder="1" applyAlignment="1" applyProtection="1">
      <alignment horizontal="left" vertical="center"/>
      <protection/>
    </xf>
    <xf numFmtId="0" fontId="0" fillId="41" borderId="42" xfId="51" applyFont="1" applyFill="1" applyBorder="1" applyAlignment="1" applyProtection="1">
      <alignment horizontal="left" vertical="center"/>
      <protection/>
    </xf>
    <xf numFmtId="0" fontId="0" fillId="41" borderId="43" xfId="51" applyFont="1" applyFill="1" applyBorder="1" applyAlignment="1" applyProtection="1">
      <alignment horizontal="left" vertical="center"/>
      <protection/>
    </xf>
    <xf numFmtId="0" fontId="0" fillId="41" borderId="12" xfId="51" applyFont="1" applyFill="1" applyBorder="1" applyAlignment="1" applyProtection="1">
      <alignment horizontal="left" vertical="center"/>
      <protection/>
    </xf>
    <xf numFmtId="0" fontId="28" fillId="34" borderId="18" xfId="51" applyFont="1" applyFill="1" applyBorder="1" applyAlignment="1" applyProtection="1">
      <alignment vertical="center"/>
      <protection/>
    </xf>
    <xf numFmtId="0" fontId="20" fillId="34" borderId="18" xfId="51" applyFont="1" applyFill="1" applyBorder="1" applyAlignment="1" applyProtection="1">
      <alignment/>
      <protection/>
    </xf>
    <xf numFmtId="0" fontId="0" fillId="34" borderId="18" xfId="51" applyFill="1" applyBorder="1" applyAlignment="1" applyProtection="1">
      <alignment/>
      <protection/>
    </xf>
    <xf numFmtId="0" fontId="28" fillId="36" borderId="54" xfId="51" applyFont="1" applyFill="1" applyBorder="1" applyAlignment="1" applyProtection="1">
      <alignment/>
      <protection/>
    </xf>
    <xf numFmtId="0" fontId="0" fillId="36" borderId="18" xfId="51" applyFill="1" applyBorder="1" applyAlignment="1" applyProtection="1">
      <alignment/>
      <protection/>
    </xf>
    <xf numFmtId="0" fontId="0" fillId="0" borderId="18" xfId="51" applyBorder="1" applyAlignment="1" applyProtection="1">
      <alignment/>
      <protection/>
    </xf>
    <xf numFmtId="0" fontId="0" fillId="0" borderId="23" xfId="51" applyBorder="1" applyAlignment="1" applyProtection="1">
      <alignment/>
      <protection/>
    </xf>
    <xf numFmtId="0" fontId="0" fillId="35" borderId="45" xfId="51" applyFont="1" applyFill="1" applyBorder="1" applyAlignment="1" applyProtection="1">
      <alignment horizontal="right" vertical="center" wrapText="1"/>
      <protection/>
    </xf>
    <xf numFmtId="0" fontId="0" fillId="35" borderId="12" xfId="51" applyFont="1" applyFill="1" applyBorder="1" applyAlignment="1" applyProtection="1">
      <alignment horizontal="right" vertical="center" wrapText="1"/>
      <protection/>
    </xf>
    <xf numFmtId="0" fontId="20" fillId="36" borderId="14" xfId="51" applyFont="1" applyFill="1" applyBorder="1" applyAlignment="1" applyProtection="1">
      <alignment horizontal="center" vertical="center" wrapText="1"/>
      <protection/>
    </xf>
    <xf numFmtId="0" fontId="3" fillId="36" borderId="14" xfId="51" applyFont="1" applyFill="1" applyBorder="1" applyAlignment="1" applyProtection="1">
      <alignment/>
      <protection/>
    </xf>
    <xf numFmtId="0" fontId="0" fillId="36" borderId="19" xfId="51" applyFill="1" applyBorder="1" applyAlignment="1" applyProtection="1">
      <alignment/>
      <protection/>
    </xf>
    <xf numFmtId="0" fontId="28" fillId="36" borderId="14" xfId="51" applyFont="1" applyFill="1" applyBorder="1" applyAlignment="1" applyProtection="1">
      <alignment/>
      <protection/>
    </xf>
    <xf numFmtId="0" fontId="24" fillId="36" borderId="15" xfId="51" applyFont="1" applyFill="1" applyBorder="1" applyAlignment="1" applyProtection="1">
      <alignment horizontal="center" vertical="center" wrapText="1"/>
      <protection/>
    </xf>
    <xf numFmtId="0" fontId="24" fillId="36" borderId="55" xfId="51" applyFont="1" applyFill="1" applyBorder="1" applyAlignment="1" applyProtection="1">
      <alignment horizontal="center" vertical="center" wrapText="1"/>
      <protection/>
    </xf>
    <xf numFmtId="0" fontId="24" fillId="36" borderId="16" xfId="51" applyFont="1" applyFill="1" applyBorder="1" applyAlignment="1" applyProtection="1">
      <alignment horizontal="center" vertical="center" wrapText="1"/>
      <protection/>
    </xf>
    <xf numFmtId="0" fontId="0" fillId="39" borderId="51" xfId="0" applyFont="1" applyFill="1" applyBorder="1" applyAlignment="1" applyProtection="1">
      <alignment horizontal="center" vertical="center" wrapText="1"/>
      <protection/>
    </xf>
    <xf numFmtId="0" fontId="0" fillId="39" borderId="52" xfId="0" applyFont="1" applyFill="1" applyBorder="1" applyAlignment="1" applyProtection="1">
      <alignment horizontal="center" vertical="center" wrapText="1"/>
      <protection/>
    </xf>
    <xf numFmtId="0" fontId="0" fillId="34" borderId="56" xfId="51" applyFill="1" applyBorder="1" applyAlignment="1" applyProtection="1">
      <alignment/>
      <protection/>
    </xf>
    <xf numFmtId="0" fontId="14" fillId="36" borderId="15" xfId="51" applyFont="1" applyFill="1" applyBorder="1" applyAlignment="1" applyProtection="1">
      <alignment horizontal="center" vertical="center"/>
      <protection/>
    </xf>
    <xf numFmtId="0" fontId="14" fillId="36" borderId="16" xfId="51" applyFont="1" applyFill="1" applyBorder="1" applyAlignment="1" applyProtection="1">
      <alignment horizontal="center" vertical="center"/>
      <protection/>
    </xf>
    <xf numFmtId="0" fontId="3" fillId="36" borderId="15" xfId="51" applyFont="1" applyFill="1" applyBorder="1" applyAlignment="1" applyProtection="1">
      <alignment horizontal="center" vertical="center"/>
      <protection/>
    </xf>
    <xf numFmtId="0" fontId="3" fillId="36" borderId="16" xfId="51" applyFont="1" applyFill="1" applyBorder="1" applyAlignment="1" applyProtection="1">
      <alignment horizontal="center" vertical="center"/>
      <protection/>
    </xf>
    <xf numFmtId="0" fontId="13" fillId="36" borderId="57" xfId="51" applyFont="1" applyFill="1" applyBorder="1" applyAlignment="1" applyProtection="1">
      <alignment horizontal="center" vertical="center"/>
      <protection/>
    </xf>
    <xf numFmtId="0" fontId="13" fillId="36" borderId="58" xfId="51" applyFont="1" applyFill="1" applyBorder="1" applyAlignment="1" applyProtection="1">
      <alignment horizontal="center" vertical="center"/>
      <protection/>
    </xf>
    <xf numFmtId="0" fontId="30" fillId="0" borderId="0" xfId="51" applyFont="1" applyFill="1" applyAlignment="1" applyProtection="1">
      <alignment/>
      <protection/>
    </xf>
    <xf numFmtId="0" fontId="0" fillId="39" borderId="10" xfId="51" applyFill="1" applyBorder="1" applyAlignment="1" applyProtection="1">
      <alignment horizontal="center" vertical="center"/>
      <protection/>
    </xf>
    <xf numFmtId="0" fontId="0" fillId="39" borderId="45" xfId="51" applyFill="1" applyBorder="1" applyAlignment="1" applyProtection="1">
      <alignment horizontal="center" vertical="center"/>
      <protection/>
    </xf>
    <xf numFmtId="0" fontId="23" fillId="39" borderId="10" xfId="51" applyFont="1" applyFill="1" applyBorder="1" applyAlignment="1" applyProtection="1">
      <alignment horizontal="center" vertical="center" wrapText="1"/>
      <protection/>
    </xf>
    <xf numFmtId="0" fontId="30" fillId="0" borderId="0" xfId="51" applyFont="1" applyFill="1" applyAlignment="1" applyProtection="1">
      <alignment horizontal="left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19</xdr:row>
      <xdr:rowOff>152400</xdr:rowOff>
    </xdr:from>
    <xdr:to>
      <xdr:col>14</xdr:col>
      <xdr:colOff>9525</xdr:colOff>
      <xdr:row>19</xdr:row>
      <xdr:rowOff>200025</xdr:rowOff>
    </xdr:to>
    <xdr:sp>
      <xdr:nvSpPr>
        <xdr:cNvPr id="1" name="Strzałka w lewo 1"/>
        <xdr:cNvSpPr>
          <a:spLocks/>
        </xdr:cNvSpPr>
      </xdr:nvSpPr>
      <xdr:spPr>
        <a:xfrm>
          <a:off x="7924800" y="4391025"/>
          <a:ext cx="457200" cy="47625"/>
        </a:xfrm>
        <a:prstGeom prst="leftArrow">
          <a:avLst>
            <a:gd name="adj" fmla="val -31004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31</xdr:row>
      <xdr:rowOff>171450</xdr:rowOff>
    </xdr:from>
    <xdr:to>
      <xdr:col>13</xdr:col>
      <xdr:colOff>476250</xdr:colOff>
      <xdr:row>32</xdr:row>
      <xdr:rowOff>38100</xdr:rowOff>
    </xdr:to>
    <xdr:sp>
      <xdr:nvSpPr>
        <xdr:cNvPr id="2" name="Strzałka w lewo 2"/>
        <xdr:cNvSpPr>
          <a:spLocks/>
        </xdr:cNvSpPr>
      </xdr:nvSpPr>
      <xdr:spPr>
        <a:xfrm>
          <a:off x="7924800" y="6800850"/>
          <a:ext cx="447675" cy="66675"/>
        </a:xfrm>
        <a:prstGeom prst="leftArrow">
          <a:avLst>
            <a:gd name="adj" fmla="val -24185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57150</xdr:rowOff>
    </xdr:from>
    <xdr:to>
      <xdr:col>14</xdr:col>
      <xdr:colOff>0</xdr:colOff>
      <xdr:row>42</xdr:row>
      <xdr:rowOff>152400</xdr:rowOff>
    </xdr:to>
    <xdr:sp>
      <xdr:nvSpPr>
        <xdr:cNvPr id="3" name="Strzałka w lewo 3"/>
        <xdr:cNvSpPr>
          <a:spLocks/>
        </xdr:cNvSpPr>
      </xdr:nvSpPr>
      <xdr:spPr>
        <a:xfrm>
          <a:off x="7896225" y="8820150"/>
          <a:ext cx="476250" cy="95250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38100</xdr:rowOff>
    </xdr:from>
    <xdr:to>
      <xdr:col>14</xdr:col>
      <xdr:colOff>0</xdr:colOff>
      <xdr:row>49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7896225" y="10115550"/>
          <a:ext cx="476250" cy="95250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50</xdr:row>
      <xdr:rowOff>28575</xdr:rowOff>
    </xdr:from>
    <xdr:to>
      <xdr:col>14</xdr:col>
      <xdr:colOff>9525</xdr:colOff>
      <xdr:row>50</xdr:row>
      <xdr:rowOff>114300</xdr:rowOff>
    </xdr:to>
    <xdr:sp>
      <xdr:nvSpPr>
        <xdr:cNvPr id="5" name="Strzałka w lewo 5"/>
        <xdr:cNvSpPr>
          <a:spLocks/>
        </xdr:cNvSpPr>
      </xdr:nvSpPr>
      <xdr:spPr>
        <a:xfrm>
          <a:off x="7905750" y="10306050"/>
          <a:ext cx="476250" cy="85725"/>
        </a:xfrm>
        <a:prstGeom prst="leftArrow">
          <a:avLst>
            <a:gd name="adj" fmla="val -22638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714375</xdr:colOff>
      <xdr:row>56</xdr:row>
      <xdr:rowOff>133350</xdr:rowOff>
    </xdr:from>
    <xdr:to>
      <xdr:col>13</xdr:col>
      <xdr:colOff>476250</xdr:colOff>
      <xdr:row>56</xdr:row>
      <xdr:rowOff>190500</xdr:rowOff>
    </xdr:to>
    <xdr:sp>
      <xdr:nvSpPr>
        <xdr:cNvPr id="6" name="Strzałka w lewo 6"/>
        <xdr:cNvSpPr>
          <a:spLocks/>
        </xdr:cNvSpPr>
      </xdr:nvSpPr>
      <xdr:spPr>
        <a:xfrm rot="2580000">
          <a:off x="7810500" y="11934825"/>
          <a:ext cx="561975" cy="57150"/>
        </a:xfrm>
        <a:prstGeom prst="leftArrow">
          <a:avLst>
            <a:gd name="adj" fmla="val -34921"/>
          </a:avLst>
        </a:prstGeom>
        <a:solidFill>
          <a:srgbClr val="FFFF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ilia.maciejewska.MEN-3545\Ustawienia%20lokalne\Temporary%20Internet%20Files\Content.Outlook\32262Z0G\Users\Kamil\Desktop\311204%20technikum%20budownictwa\311204_Technik_budownictwa_09.01.2012_WS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04_T_p"/>
      <sheetName val="311204_T_p_1"/>
      <sheetName val="311204_T_p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showGridLines="0" tabSelected="1" zoomScale="85" zoomScaleNormal="85" zoomScaleSheetLayoutView="50" zoomScalePageLayoutView="0" workbookViewId="0" topLeftCell="A1">
      <selection activeCell="A66" sqref="A66:L66"/>
    </sheetView>
  </sheetViews>
  <sheetFormatPr defaultColWidth="9.140625" defaultRowHeight="12.75"/>
  <cols>
    <col min="1" max="1" width="3.7109375" style="4" customWidth="1"/>
    <col min="2" max="2" width="38.8515625" style="4" customWidth="1"/>
    <col min="3" max="3" width="5.28125" style="4" customWidth="1"/>
    <col min="4" max="7" width="5.140625" style="4" customWidth="1"/>
    <col min="8" max="8" width="5.00390625" style="4" customWidth="1"/>
    <col min="9" max="9" width="4.7109375" style="4" customWidth="1"/>
    <col min="10" max="10" width="5.00390625" style="4" customWidth="1"/>
    <col min="11" max="11" width="11.28125" style="4" customWidth="1"/>
    <col min="12" max="13" width="12.00390625" style="4" customWidth="1"/>
    <col min="14" max="14" width="7.140625" style="4" customWidth="1"/>
    <col min="15" max="15" width="11.8515625" style="4" customWidth="1"/>
    <col min="16" max="16" width="11.00390625" style="5" customWidth="1"/>
    <col min="17" max="17" width="9.7109375" style="5" customWidth="1"/>
    <col min="18" max="18" width="7.00390625" style="4" customWidth="1"/>
    <col min="19" max="19" width="8.00390625" style="4" customWidth="1"/>
    <col min="20" max="20" width="3.7109375" style="4" customWidth="1"/>
    <col min="21" max="21" width="5.8515625" style="4" customWidth="1"/>
    <col min="22" max="22" width="16.8515625" style="4" customWidth="1"/>
    <col min="23" max="23" width="3.7109375" style="4" customWidth="1"/>
    <col min="24" max="24" width="5.28125" style="4" customWidth="1"/>
    <col min="25" max="25" width="6.00390625" style="4" customWidth="1"/>
    <col min="26" max="26" width="5.8515625" style="4" customWidth="1"/>
    <col min="27" max="27" width="3.57421875" style="4" customWidth="1"/>
    <col min="28" max="16384" width="9.140625" style="4" customWidth="1"/>
  </cols>
  <sheetData>
    <row r="1" spans="1:13" ht="15.75" customHeight="1">
      <c r="A1" s="2" t="s">
        <v>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customHeight="1">
      <c r="A2" s="6" t="s">
        <v>52</v>
      </c>
      <c r="B2" s="7"/>
      <c r="C2" s="3"/>
      <c r="D2" s="3"/>
      <c r="E2" s="3"/>
      <c r="F2" s="3"/>
      <c r="H2" s="3"/>
      <c r="I2" s="3"/>
      <c r="J2" s="3"/>
      <c r="K2" s="6" t="s">
        <v>91</v>
      </c>
      <c r="L2" s="3"/>
      <c r="M2" s="3"/>
    </row>
    <row r="3" spans="1:16" s="9" customFormat="1" ht="15.75" customHeight="1">
      <c r="A3" s="152" t="s">
        <v>70</v>
      </c>
      <c r="B3" s="112"/>
      <c r="C3" s="112"/>
      <c r="D3" s="113"/>
      <c r="E3" s="113"/>
      <c r="F3" s="8"/>
      <c r="G3" s="8"/>
      <c r="H3" s="8"/>
      <c r="I3" s="8"/>
      <c r="J3" s="8"/>
      <c r="K3" s="8"/>
      <c r="L3" s="8"/>
      <c r="M3" s="8"/>
      <c r="P3" s="10"/>
    </row>
    <row r="4" spans="1:16" s="9" customFormat="1" ht="15.75" customHeight="1">
      <c r="A4" s="270" t="s">
        <v>1</v>
      </c>
      <c r="B4" s="270"/>
      <c r="C4" s="114"/>
      <c r="D4" s="114"/>
      <c r="E4" s="114"/>
      <c r="F4" s="11"/>
      <c r="G4" s="11"/>
      <c r="H4" s="11"/>
      <c r="I4" s="8"/>
      <c r="J4" s="11"/>
      <c r="K4" s="11"/>
      <c r="L4" s="11"/>
      <c r="M4" s="11"/>
      <c r="P4" s="10"/>
    </row>
    <row r="5" spans="1:16" s="9" customFormat="1" ht="15.75" customHeight="1">
      <c r="A5" s="114" t="s">
        <v>28</v>
      </c>
      <c r="B5" s="114"/>
      <c r="C5" s="114"/>
      <c r="D5" s="114"/>
      <c r="E5" s="114"/>
      <c r="F5" s="11"/>
      <c r="G5" s="11"/>
      <c r="H5" s="11"/>
      <c r="I5" s="11"/>
      <c r="J5" s="11"/>
      <c r="K5" s="11"/>
      <c r="L5" s="11"/>
      <c r="M5" s="11"/>
      <c r="P5" s="10"/>
    </row>
    <row r="6" spans="1:18" s="9" customFormat="1" ht="18.75" customHeight="1">
      <c r="A6" s="184" t="s">
        <v>79</v>
      </c>
      <c r="B6" s="274" t="s">
        <v>71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11"/>
      <c r="O6" s="118"/>
      <c r="P6" s="10"/>
      <c r="Q6" s="118"/>
      <c r="R6" s="118"/>
    </row>
    <row r="7" spans="1:18" s="9" customFormat="1" ht="15.75" customHeight="1">
      <c r="A7" s="185" t="s">
        <v>80</v>
      </c>
      <c r="B7" s="168" t="s">
        <v>72</v>
      </c>
      <c r="C7" s="177"/>
      <c r="D7" s="177"/>
      <c r="E7" s="177"/>
      <c r="F7" s="11"/>
      <c r="G7" s="11"/>
      <c r="H7" s="11"/>
      <c r="I7" s="11"/>
      <c r="J7" s="11"/>
      <c r="K7" s="11"/>
      <c r="L7" s="11"/>
      <c r="M7" s="11"/>
      <c r="O7" s="118"/>
      <c r="P7" s="10"/>
      <c r="Q7" s="10"/>
      <c r="R7" s="10"/>
    </row>
    <row r="8" spans="1:18" s="9" customFormat="1" ht="15.75" customHeight="1">
      <c r="A8" s="185"/>
      <c r="B8" s="168"/>
      <c r="C8" s="186"/>
      <c r="D8" s="186"/>
      <c r="E8" s="186"/>
      <c r="F8" s="11"/>
      <c r="G8" s="11"/>
      <c r="H8" s="11"/>
      <c r="I8" s="11"/>
      <c r="J8" s="11"/>
      <c r="K8" s="11"/>
      <c r="L8" s="11"/>
      <c r="M8" s="11"/>
      <c r="O8" s="10"/>
      <c r="P8" s="10"/>
      <c r="Q8" s="10"/>
      <c r="R8" s="10"/>
    </row>
    <row r="9" spans="1:27" ht="18" customHeight="1">
      <c r="A9" s="271" t="s">
        <v>2</v>
      </c>
      <c r="B9" s="271" t="s">
        <v>3</v>
      </c>
      <c r="C9" s="271" t="s">
        <v>4</v>
      </c>
      <c r="D9" s="271"/>
      <c r="E9" s="271"/>
      <c r="F9" s="271"/>
      <c r="G9" s="271"/>
      <c r="H9" s="271"/>
      <c r="I9" s="271"/>
      <c r="J9" s="271"/>
      <c r="K9" s="273" t="s">
        <v>58</v>
      </c>
      <c r="L9" s="220" t="s">
        <v>59</v>
      </c>
      <c r="M9" s="261" t="s">
        <v>5</v>
      </c>
      <c r="N9" s="12"/>
      <c r="O9" s="258" t="s">
        <v>60</v>
      </c>
      <c r="P9" s="254" t="s">
        <v>29</v>
      </c>
      <c r="Q9" s="254" t="s">
        <v>30</v>
      </c>
      <c r="AA9" s="13"/>
    </row>
    <row r="10" spans="1:27" ht="13.5" customHeight="1">
      <c r="A10" s="271"/>
      <c r="B10" s="271"/>
      <c r="C10" s="228" t="s">
        <v>81</v>
      </c>
      <c r="D10" s="214"/>
      <c r="E10" s="213" t="s">
        <v>88</v>
      </c>
      <c r="F10" s="214"/>
      <c r="G10" s="213" t="s">
        <v>89</v>
      </c>
      <c r="H10" s="214"/>
      <c r="I10" s="213" t="s">
        <v>31</v>
      </c>
      <c r="J10" s="214"/>
      <c r="K10" s="273"/>
      <c r="L10" s="221"/>
      <c r="M10" s="262"/>
      <c r="N10" s="12"/>
      <c r="O10" s="259"/>
      <c r="P10" s="254"/>
      <c r="Q10" s="254"/>
      <c r="AA10" s="13"/>
    </row>
    <row r="11" spans="1:27" ht="44.25" customHeight="1" thickBot="1">
      <c r="A11" s="271"/>
      <c r="B11" s="272"/>
      <c r="C11" s="147" t="s">
        <v>54</v>
      </c>
      <c r="D11" s="148" t="s">
        <v>55</v>
      </c>
      <c r="E11" s="147" t="s">
        <v>54</v>
      </c>
      <c r="F11" s="148" t="s">
        <v>55</v>
      </c>
      <c r="G11" s="147" t="s">
        <v>54</v>
      </c>
      <c r="H11" s="148" t="s">
        <v>55</v>
      </c>
      <c r="I11" s="147" t="s">
        <v>54</v>
      </c>
      <c r="J11" s="148" t="s">
        <v>55</v>
      </c>
      <c r="K11" s="273"/>
      <c r="L11" s="222"/>
      <c r="M11" s="262"/>
      <c r="N11" s="12"/>
      <c r="O11" s="259"/>
      <c r="P11" s="254"/>
      <c r="Q11" s="254"/>
      <c r="AA11" s="13"/>
    </row>
    <row r="12" spans="1:36" ht="15.75" customHeight="1" thickBot="1">
      <c r="A12" s="215" t="s">
        <v>21</v>
      </c>
      <c r="B12" s="216"/>
      <c r="C12" s="217"/>
      <c r="D12" s="217"/>
      <c r="E12" s="217"/>
      <c r="F12" s="217"/>
      <c r="G12" s="217"/>
      <c r="H12" s="217"/>
      <c r="I12" s="217"/>
      <c r="J12" s="217"/>
      <c r="K12" s="218"/>
      <c r="L12" s="219"/>
      <c r="M12" s="111"/>
      <c r="N12" s="14"/>
      <c r="O12" s="260"/>
      <c r="P12" s="254"/>
      <c r="Q12" s="254"/>
      <c r="AA12" s="13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.75">
      <c r="A13" s="15">
        <v>1</v>
      </c>
      <c r="B13" s="16" t="s">
        <v>6</v>
      </c>
      <c r="C13" s="132">
        <v>2</v>
      </c>
      <c r="D13" s="133">
        <v>2</v>
      </c>
      <c r="E13" s="134">
        <v>3</v>
      </c>
      <c r="F13" s="133">
        <v>3</v>
      </c>
      <c r="G13" s="134">
        <v>3</v>
      </c>
      <c r="H13" s="133">
        <v>3</v>
      </c>
      <c r="I13" s="134">
        <v>3</v>
      </c>
      <c r="J13" s="133">
        <v>5</v>
      </c>
      <c r="K13" s="19">
        <f>SUM(C13:J13)/2</f>
        <v>12</v>
      </c>
      <c r="L13" s="20">
        <f>K13*30</f>
        <v>360</v>
      </c>
      <c r="M13" s="20"/>
      <c r="N13" s="21"/>
      <c r="O13" s="22">
        <v>360</v>
      </c>
      <c r="P13" s="23" t="str">
        <f>IF(L13&gt;=O13,"OK","BŁĄD")</f>
        <v>OK</v>
      </c>
      <c r="Q13" s="24"/>
      <c r="AA13" s="2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8">
      <c r="A14" s="15">
        <v>2</v>
      </c>
      <c r="B14" s="119" t="s">
        <v>82</v>
      </c>
      <c r="C14" s="44">
        <v>2</v>
      </c>
      <c r="D14" s="18">
        <v>2</v>
      </c>
      <c r="E14" s="17">
        <v>2</v>
      </c>
      <c r="F14" s="18">
        <v>2</v>
      </c>
      <c r="G14" s="17">
        <v>2</v>
      </c>
      <c r="H14" s="18">
        <v>2</v>
      </c>
      <c r="I14" s="17">
        <v>1</v>
      </c>
      <c r="J14" s="18">
        <v>5</v>
      </c>
      <c r="K14" s="19">
        <f aca="true" t="shared" si="0" ref="K14:K28">SUM(C14:J14)/2</f>
        <v>9</v>
      </c>
      <c r="L14" s="20">
        <f aca="true" t="shared" si="1" ref="L14:L28">K14*30</f>
        <v>270</v>
      </c>
      <c r="M14" s="20"/>
      <c r="N14" s="263"/>
      <c r="O14" s="264">
        <v>450</v>
      </c>
      <c r="P14" s="266" t="str">
        <f>IF((L14+L15)&gt;=O14,"OK","BŁĄD")</f>
        <v>OK</v>
      </c>
      <c r="Q14" s="268"/>
      <c r="AA14" s="28"/>
      <c r="AB14" s="29"/>
      <c r="AC14" s="5"/>
      <c r="AD14" s="5"/>
      <c r="AE14" s="5"/>
      <c r="AF14" s="5"/>
      <c r="AG14" s="5"/>
      <c r="AH14" s="5"/>
      <c r="AI14" s="5"/>
      <c r="AJ14" s="5"/>
    </row>
    <row r="15" spans="1:36" ht="15.75">
      <c r="A15" s="15">
        <v>3</v>
      </c>
      <c r="B15" s="119" t="s">
        <v>83</v>
      </c>
      <c r="C15" s="44">
        <v>2</v>
      </c>
      <c r="D15" s="18">
        <v>2</v>
      </c>
      <c r="E15" s="17">
        <v>2</v>
      </c>
      <c r="F15" s="18">
        <v>2</v>
      </c>
      <c r="G15" s="17">
        <v>2</v>
      </c>
      <c r="H15" s="18">
        <v>2</v>
      </c>
      <c r="I15" s="17"/>
      <c r="J15" s="18"/>
      <c r="K15" s="19">
        <f t="shared" si="0"/>
        <v>6</v>
      </c>
      <c r="L15" s="20">
        <f t="shared" si="1"/>
        <v>180</v>
      </c>
      <c r="M15" s="20"/>
      <c r="N15" s="263"/>
      <c r="O15" s="265"/>
      <c r="P15" s="267"/>
      <c r="Q15" s="269"/>
      <c r="AA15" s="31"/>
      <c r="AB15" s="32"/>
      <c r="AC15" s="5"/>
      <c r="AD15" s="5"/>
      <c r="AE15" s="5"/>
      <c r="AF15" s="5"/>
      <c r="AG15" s="5"/>
      <c r="AH15" s="5"/>
      <c r="AI15" s="5"/>
      <c r="AJ15" s="5"/>
    </row>
    <row r="16" spans="1:36" ht="15.75">
      <c r="A16" s="15">
        <v>4</v>
      </c>
      <c r="B16" s="16" t="s">
        <v>32</v>
      </c>
      <c r="C16" s="44">
        <v>0</v>
      </c>
      <c r="D16" s="18">
        <v>0</v>
      </c>
      <c r="E16" s="17">
        <v>1</v>
      </c>
      <c r="F16" s="18">
        <v>1</v>
      </c>
      <c r="G16" s="17"/>
      <c r="H16" s="18"/>
      <c r="I16" s="17"/>
      <c r="J16" s="18"/>
      <c r="K16" s="19">
        <f t="shared" si="0"/>
        <v>1</v>
      </c>
      <c r="L16" s="20">
        <f t="shared" si="1"/>
        <v>30</v>
      </c>
      <c r="M16" s="20"/>
      <c r="N16" s="21"/>
      <c r="O16" s="22">
        <v>30</v>
      </c>
      <c r="P16" s="23" t="str">
        <f aca="true" t="shared" si="2" ref="P16:P28">IF(L16&gt;=O16,"OK","BŁĄD")</f>
        <v>OK</v>
      </c>
      <c r="Q16" s="24">
        <f aca="true" t="shared" si="3" ref="Q16:Q28">IF(L16&gt;O16,"więcej","")</f>
      </c>
      <c r="AA16" s="33"/>
      <c r="AB16" s="29"/>
      <c r="AC16" s="5"/>
      <c r="AD16" s="5"/>
      <c r="AE16" s="5"/>
      <c r="AF16" s="5"/>
      <c r="AG16" s="5"/>
      <c r="AH16" s="5"/>
      <c r="AI16" s="5"/>
      <c r="AJ16" s="5"/>
    </row>
    <row r="17" spans="1:36" ht="15.75">
      <c r="A17" s="15">
        <v>5</v>
      </c>
      <c r="B17" s="16" t="s">
        <v>7</v>
      </c>
      <c r="C17" s="44">
        <v>2</v>
      </c>
      <c r="D17" s="18">
        <v>2</v>
      </c>
      <c r="E17" s="17"/>
      <c r="F17" s="18"/>
      <c r="G17" s="17"/>
      <c r="H17" s="18"/>
      <c r="I17" s="17"/>
      <c r="J17" s="18"/>
      <c r="K17" s="19">
        <f t="shared" si="0"/>
        <v>2</v>
      </c>
      <c r="L17" s="20">
        <f t="shared" si="1"/>
        <v>60</v>
      </c>
      <c r="M17" s="20"/>
      <c r="N17" s="21"/>
      <c r="O17" s="22">
        <v>60</v>
      </c>
      <c r="P17" s="23" t="str">
        <f t="shared" si="2"/>
        <v>OK</v>
      </c>
      <c r="Q17" s="24">
        <f t="shared" si="3"/>
      </c>
      <c r="AA17" s="34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5.75">
      <c r="A18" s="15">
        <v>6</v>
      </c>
      <c r="B18" s="16" t="s">
        <v>8</v>
      </c>
      <c r="C18" s="44">
        <v>1</v>
      </c>
      <c r="D18" s="18">
        <v>1</v>
      </c>
      <c r="E18" s="17"/>
      <c r="F18" s="18"/>
      <c r="G18" s="17"/>
      <c r="H18" s="18"/>
      <c r="I18" s="17"/>
      <c r="J18" s="18"/>
      <c r="K18" s="19">
        <f t="shared" si="0"/>
        <v>1</v>
      </c>
      <c r="L18" s="20">
        <f t="shared" si="1"/>
        <v>30</v>
      </c>
      <c r="M18" s="20"/>
      <c r="N18" s="21"/>
      <c r="O18" s="22">
        <v>30</v>
      </c>
      <c r="P18" s="23" t="str">
        <f t="shared" si="2"/>
        <v>OK</v>
      </c>
      <c r="Q18" s="24">
        <f t="shared" si="3"/>
      </c>
      <c r="AA18" s="13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5.75">
      <c r="A19" s="15">
        <v>7</v>
      </c>
      <c r="B19" s="16" t="s">
        <v>9</v>
      </c>
      <c r="C19" s="44">
        <v>2</v>
      </c>
      <c r="D19" s="18">
        <v>2</v>
      </c>
      <c r="E19" s="17"/>
      <c r="F19" s="18"/>
      <c r="G19" s="17"/>
      <c r="H19" s="18"/>
      <c r="I19" s="17"/>
      <c r="J19" s="18"/>
      <c r="K19" s="19">
        <f t="shared" si="0"/>
        <v>2</v>
      </c>
      <c r="L19" s="20">
        <f t="shared" si="1"/>
        <v>60</v>
      </c>
      <c r="M19" s="20"/>
      <c r="N19" s="21"/>
      <c r="O19" s="22">
        <v>60</v>
      </c>
      <c r="P19" s="23" t="str">
        <f t="shared" si="2"/>
        <v>OK</v>
      </c>
      <c r="Q19" s="24">
        <f t="shared" si="3"/>
      </c>
      <c r="AA19" s="13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5.75">
      <c r="A20" s="15">
        <v>8</v>
      </c>
      <c r="B20" s="16" t="s">
        <v>10</v>
      </c>
      <c r="C20" s="44">
        <v>1</v>
      </c>
      <c r="D20" s="18">
        <v>1</v>
      </c>
      <c r="E20" s="17"/>
      <c r="F20" s="18"/>
      <c r="G20" s="17"/>
      <c r="H20" s="18"/>
      <c r="I20" s="17"/>
      <c r="J20" s="18"/>
      <c r="K20" s="19">
        <f t="shared" si="0"/>
        <v>1</v>
      </c>
      <c r="L20" s="20">
        <f t="shared" si="1"/>
        <v>30</v>
      </c>
      <c r="M20" s="20"/>
      <c r="N20" s="21"/>
      <c r="O20" s="22">
        <v>30</v>
      </c>
      <c r="P20" s="23" t="str">
        <f t="shared" si="2"/>
        <v>OK</v>
      </c>
      <c r="Q20" s="24">
        <f t="shared" si="3"/>
      </c>
      <c r="AA20" s="13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5.75">
      <c r="A21" s="15">
        <v>9</v>
      </c>
      <c r="B21" s="16" t="s">
        <v>11</v>
      </c>
      <c r="C21" s="44">
        <v>1</v>
      </c>
      <c r="D21" s="18">
        <v>1</v>
      </c>
      <c r="E21" s="17"/>
      <c r="F21" s="18"/>
      <c r="G21" s="17"/>
      <c r="H21" s="18"/>
      <c r="I21" s="17"/>
      <c r="J21" s="18"/>
      <c r="K21" s="19">
        <f t="shared" si="0"/>
        <v>1</v>
      </c>
      <c r="L21" s="20">
        <f t="shared" si="1"/>
        <v>30</v>
      </c>
      <c r="M21" s="20"/>
      <c r="N21" s="21"/>
      <c r="O21" s="22">
        <v>30</v>
      </c>
      <c r="P21" s="23" t="str">
        <f t="shared" si="2"/>
        <v>OK</v>
      </c>
      <c r="Q21" s="24">
        <f t="shared" si="3"/>
      </c>
      <c r="AA21" s="35"/>
      <c r="AB21" s="36"/>
      <c r="AC21" s="36"/>
      <c r="AD21" s="36"/>
      <c r="AE21" s="36"/>
      <c r="AF21" s="36"/>
      <c r="AG21" s="36"/>
      <c r="AH21" s="5"/>
      <c r="AI21" s="5"/>
      <c r="AJ21" s="5"/>
    </row>
    <row r="22" spans="1:36" ht="15.75">
      <c r="A22" s="15">
        <v>10</v>
      </c>
      <c r="B22" s="16" t="s">
        <v>12</v>
      </c>
      <c r="C22" s="44">
        <v>1</v>
      </c>
      <c r="D22" s="18">
        <v>1</v>
      </c>
      <c r="E22" s="17"/>
      <c r="F22" s="18"/>
      <c r="G22" s="17"/>
      <c r="H22" s="18"/>
      <c r="I22" s="17"/>
      <c r="J22" s="18"/>
      <c r="K22" s="19">
        <f t="shared" si="0"/>
        <v>1</v>
      </c>
      <c r="L22" s="20">
        <f t="shared" si="1"/>
        <v>30</v>
      </c>
      <c r="M22" s="20"/>
      <c r="N22" s="21"/>
      <c r="O22" s="22">
        <v>30</v>
      </c>
      <c r="P22" s="23" t="str">
        <f t="shared" si="2"/>
        <v>OK</v>
      </c>
      <c r="Q22" s="24">
        <f t="shared" si="3"/>
      </c>
      <c r="AA22" s="35"/>
      <c r="AB22" s="36"/>
      <c r="AC22" s="36"/>
      <c r="AD22" s="36"/>
      <c r="AE22" s="36"/>
      <c r="AF22" s="36"/>
      <c r="AG22" s="36"/>
      <c r="AH22" s="36"/>
      <c r="AI22" s="36"/>
      <c r="AJ22" s="5"/>
    </row>
    <row r="23" spans="1:36" ht="15.75">
      <c r="A23" s="15">
        <v>11</v>
      </c>
      <c r="B23" s="16" t="s">
        <v>13</v>
      </c>
      <c r="C23" s="44">
        <v>1</v>
      </c>
      <c r="D23" s="18">
        <v>1</v>
      </c>
      <c r="E23" s="17"/>
      <c r="F23" s="18"/>
      <c r="G23" s="17"/>
      <c r="H23" s="18"/>
      <c r="I23" s="17"/>
      <c r="J23" s="18"/>
      <c r="K23" s="19">
        <f t="shared" si="0"/>
        <v>1</v>
      </c>
      <c r="L23" s="20">
        <f t="shared" si="1"/>
        <v>30</v>
      </c>
      <c r="M23" s="20"/>
      <c r="N23" s="21"/>
      <c r="O23" s="22">
        <v>30</v>
      </c>
      <c r="P23" s="23" t="str">
        <f t="shared" si="2"/>
        <v>OK</v>
      </c>
      <c r="Q23" s="24">
        <f t="shared" si="3"/>
      </c>
      <c r="AA23" s="35"/>
      <c r="AB23" s="36"/>
      <c r="AC23" s="36"/>
      <c r="AD23" s="36"/>
      <c r="AE23" s="36"/>
      <c r="AF23" s="36"/>
      <c r="AG23" s="36"/>
      <c r="AH23" s="36"/>
      <c r="AI23" s="36"/>
      <c r="AJ23" s="5"/>
    </row>
    <row r="24" spans="1:36" ht="15.75">
      <c r="A24" s="15">
        <v>12</v>
      </c>
      <c r="B24" s="16" t="s">
        <v>14</v>
      </c>
      <c r="C24" s="44">
        <v>3</v>
      </c>
      <c r="D24" s="18">
        <v>3</v>
      </c>
      <c r="E24" s="17">
        <v>2</v>
      </c>
      <c r="F24" s="18">
        <v>2</v>
      </c>
      <c r="G24" s="17">
        <v>2</v>
      </c>
      <c r="H24" s="18">
        <v>2</v>
      </c>
      <c r="I24" s="17">
        <v>3</v>
      </c>
      <c r="J24" s="18">
        <v>3</v>
      </c>
      <c r="K24" s="19">
        <f t="shared" si="0"/>
        <v>10</v>
      </c>
      <c r="L24" s="20">
        <f t="shared" si="1"/>
        <v>300</v>
      </c>
      <c r="M24" s="20"/>
      <c r="N24" s="21"/>
      <c r="O24" s="22">
        <v>300</v>
      </c>
      <c r="P24" s="23" t="str">
        <f t="shared" si="2"/>
        <v>OK</v>
      </c>
      <c r="Q24" s="24">
        <f t="shared" si="3"/>
      </c>
      <c r="AA24" s="35"/>
      <c r="AB24" s="36"/>
      <c r="AC24" s="36"/>
      <c r="AD24" s="36"/>
      <c r="AE24" s="36"/>
      <c r="AF24" s="36"/>
      <c r="AG24" s="36"/>
      <c r="AH24" s="36"/>
      <c r="AI24" s="36"/>
      <c r="AJ24" s="5"/>
    </row>
    <row r="25" spans="1:36" ht="15.75">
      <c r="A25" s="15">
        <v>13</v>
      </c>
      <c r="B25" s="16" t="s">
        <v>15</v>
      </c>
      <c r="C25" s="44">
        <v>1</v>
      </c>
      <c r="D25" s="18">
        <v>1</v>
      </c>
      <c r="E25" s="17"/>
      <c r="F25" s="18"/>
      <c r="G25" s="17"/>
      <c r="H25" s="18"/>
      <c r="I25" s="17"/>
      <c r="J25" s="18"/>
      <c r="K25" s="19">
        <f t="shared" si="0"/>
        <v>1</v>
      </c>
      <c r="L25" s="20">
        <f t="shared" si="1"/>
        <v>30</v>
      </c>
      <c r="M25" s="20"/>
      <c r="N25" s="21"/>
      <c r="O25" s="22">
        <v>30</v>
      </c>
      <c r="P25" s="23" t="str">
        <f t="shared" si="2"/>
        <v>OK</v>
      </c>
      <c r="Q25" s="24">
        <f t="shared" si="3"/>
      </c>
      <c r="AA25" s="35"/>
      <c r="AB25" s="36"/>
      <c r="AC25" s="36"/>
      <c r="AD25" s="36"/>
      <c r="AE25" s="36"/>
      <c r="AF25" s="36"/>
      <c r="AG25" s="36"/>
      <c r="AH25" s="36"/>
      <c r="AI25" s="36"/>
      <c r="AJ25" s="5"/>
    </row>
    <row r="26" spans="1:36" ht="15.75">
      <c r="A26" s="15">
        <v>14</v>
      </c>
      <c r="B26" s="16" t="s">
        <v>16</v>
      </c>
      <c r="C26" s="44">
        <v>3</v>
      </c>
      <c r="D26" s="18">
        <v>3</v>
      </c>
      <c r="E26" s="17">
        <v>3</v>
      </c>
      <c r="F26" s="18">
        <v>3</v>
      </c>
      <c r="G26" s="17">
        <v>3</v>
      </c>
      <c r="H26" s="18">
        <v>3</v>
      </c>
      <c r="I26" s="17">
        <v>3</v>
      </c>
      <c r="J26" s="18">
        <v>3</v>
      </c>
      <c r="K26" s="19">
        <f t="shared" si="0"/>
        <v>12</v>
      </c>
      <c r="L26" s="20">
        <f t="shared" si="1"/>
        <v>360</v>
      </c>
      <c r="M26" s="20"/>
      <c r="N26" s="21"/>
      <c r="O26" s="22">
        <v>360</v>
      </c>
      <c r="P26" s="23" t="str">
        <f t="shared" si="2"/>
        <v>OK</v>
      </c>
      <c r="Q26" s="24">
        <f t="shared" si="3"/>
      </c>
      <c r="AA26" s="35"/>
      <c r="AB26" s="36"/>
      <c r="AC26" s="36"/>
      <c r="AD26" s="36"/>
      <c r="AE26" s="36"/>
      <c r="AF26" s="36"/>
      <c r="AG26" s="36"/>
      <c r="AH26" s="36"/>
      <c r="AI26" s="36"/>
      <c r="AJ26" s="5"/>
    </row>
    <row r="27" spans="1:36" ht="14.25" customHeight="1">
      <c r="A27" s="15">
        <v>15</v>
      </c>
      <c r="B27" s="16" t="s">
        <v>17</v>
      </c>
      <c r="C27" s="44">
        <v>1</v>
      </c>
      <c r="D27" s="18">
        <v>1</v>
      </c>
      <c r="E27" s="17"/>
      <c r="F27" s="18"/>
      <c r="G27" s="17"/>
      <c r="H27" s="18"/>
      <c r="I27" s="17"/>
      <c r="J27" s="18"/>
      <c r="K27" s="19">
        <f t="shared" si="0"/>
        <v>1</v>
      </c>
      <c r="L27" s="20">
        <f t="shared" si="1"/>
        <v>30</v>
      </c>
      <c r="M27" s="20"/>
      <c r="N27" s="21"/>
      <c r="O27" s="22">
        <v>30</v>
      </c>
      <c r="P27" s="23" t="str">
        <f t="shared" si="2"/>
        <v>OK</v>
      </c>
      <c r="Q27" s="107">
        <f t="shared" si="3"/>
      </c>
      <c r="AA27" s="35"/>
      <c r="AB27" s="36"/>
      <c r="AC27" s="36"/>
      <c r="AD27" s="36"/>
      <c r="AE27" s="36"/>
      <c r="AF27" s="36"/>
      <c r="AG27" s="36"/>
      <c r="AH27" s="36"/>
      <c r="AI27" s="36"/>
      <c r="AJ27" s="5"/>
    </row>
    <row r="28" spans="1:36" ht="16.5" thickBot="1">
      <c r="A28" s="15">
        <v>16</v>
      </c>
      <c r="B28" s="119" t="s">
        <v>53</v>
      </c>
      <c r="C28" s="135">
        <v>1</v>
      </c>
      <c r="D28" s="136">
        <v>1</v>
      </c>
      <c r="E28" s="137">
        <v>1</v>
      </c>
      <c r="F28" s="136">
        <v>1</v>
      </c>
      <c r="G28" s="137">
        <v>1</v>
      </c>
      <c r="H28" s="136">
        <v>1</v>
      </c>
      <c r="I28" s="137">
        <v>1</v>
      </c>
      <c r="J28" s="136">
        <v>1</v>
      </c>
      <c r="K28" s="19">
        <f t="shared" si="0"/>
        <v>4</v>
      </c>
      <c r="L28" s="20">
        <f t="shared" si="1"/>
        <v>120</v>
      </c>
      <c r="M28" s="20"/>
      <c r="N28" s="21"/>
      <c r="O28" s="22">
        <v>120</v>
      </c>
      <c r="P28" s="23" t="str">
        <f t="shared" si="2"/>
        <v>OK</v>
      </c>
      <c r="Q28" s="76">
        <f t="shared" si="3"/>
      </c>
      <c r="AA28" s="13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5.75">
      <c r="A29" s="252" t="s">
        <v>33</v>
      </c>
      <c r="B29" s="253"/>
      <c r="C29" s="131">
        <f>SUM(C13:C28)</f>
        <v>24</v>
      </c>
      <c r="D29" s="131">
        <f aca="true" t="shared" si="4" ref="D29:J29">SUM(D13:D28)</f>
        <v>24</v>
      </c>
      <c r="E29" s="131">
        <f t="shared" si="4"/>
        <v>14</v>
      </c>
      <c r="F29" s="131">
        <f t="shared" si="4"/>
        <v>14</v>
      </c>
      <c r="G29" s="131">
        <f t="shared" si="4"/>
        <v>13</v>
      </c>
      <c r="H29" s="131">
        <f t="shared" si="4"/>
        <v>13</v>
      </c>
      <c r="I29" s="131">
        <f t="shared" si="4"/>
        <v>11</v>
      </c>
      <c r="J29" s="131">
        <f t="shared" si="4"/>
        <v>17</v>
      </c>
      <c r="K29" s="37">
        <f>SUM(K13:K28)</f>
        <v>65</v>
      </c>
      <c r="L29" s="20">
        <f>SUM(L13:L28)</f>
        <v>1950</v>
      </c>
      <c r="M29" s="38"/>
      <c r="N29" s="21"/>
      <c r="O29" s="21"/>
      <c r="P29" s="39"/>
      <c r="Q29" s="108"/>
      <c r="AA29" s="13"/>
      <c r="AB29" s="5"/>
      <c r="AC29" s="5"/>
      <c r="AD29" s="5"/>
      <c r="AE29" s="5"/>
      <c r="AF29" s="5"/>
      <c r="AG29" s="5"/>
      <c r="AH29" s="5"/>
      <c r="AI29" s="5"/>
      <c r="AJ29" s="5"/>
    </row>
    <row r="30" spans="1:27" ht="15.75" customHeight="1" thickBot="1">
      <c r="A30" s="241" t="s">
        <v>49</v>
      </c>
      <c r="B30" s="242"/>
      <c r="C30" s="243"/>
      <c r="D30" s="243"/>
      <c r="E30" s="243"/>
      <c r="F30" s="243"/>
      <c r="G30" s="243"/>
      <c r="H30" s="243"/>
      <c r="I30" s="243"/>
      <c r="J30" s="243"/>
      <c r="K30" s="242"/>
      <c r="L30" s="244"/>
      <c r="M30" s="126"/>
      <c r="N30" s="40"/>
      <c r="O30" s="5"/>
      <c r="P30" s="41"/>
      <c r="Q30" s="245"/>
      <c r="R30" s="246"/>
      <c r="S30" s="246"/>
      <c r="T30" s="246"/>
      <c r="U30" s="246"/>
      <c r="V30" s="246"/>
      <c r="W30" s="246"/>
      <c r="X30" s="247"/>
      <c r="Y30" s="247"/>
      <c r="Z30" s="247"/>
      <c r="AA30" s="13"/>
    </row>
    <row r="31" spans="1:27" ht="15.75">
      <c r="A31" s="42">
        <v>1</v>
      </c>
      <c r="B31" s="149" t="s">
        <v>67</v>
      </c>
      <c r="C31" s="139"/>
      <c r="D31" s="140"/>
      <c r="E31" s="141">
        <v>1</v>
      </c>
      <c r="F31" s="142">
        <v>1</v>
      </c>
      <c r="G31" s="141">
        <v>2</v>
      </c>
      <c r="H31" s="142">
        <v>2</v>
      </c>
      <c r="I31" s="141">
        <v>3</v>
      </c>
      <c r="J31" s="142">
        <v>7</v>
      </c>
      <c r="K31" s="127">
        <f>SUM(C31:J31)/2</f>
        <v>8</v>
      </c>
      <c r="L31" s="128">
        <f>K31*30</f>
        <v>240</v>
      </c>
      <c r="M31" s="128"/>
      <c r="N31" s="21"/>
      <c r="O31" s="43">
        <v>240</v>
      </c>
      <c r="P31" s="23" t="str">
        <f>IF(L31&gt;=O31,"OK","BŁĄD")</f>
        <v>OK</v>
      </c>
      <c r="Q31" s="248" t="s">
        <v>34</v>
      </c>
      <c r="R31" s="249"/>
      <c r="S31" s="249"/>
      <c r="T31" s="249"/>
      <c r="U31" s="249"/>
      <c r="V31" s="249"/>
      <c r="W31" s="249"/>
      <c r="X31" s="250"/>
      <c r="Y31" s="250"/>
      <c r="Z31" s="251"/>
      <c r="AA31" s="13"/>
    </row>
    <row r="32" spans="1:27" ht="15.75">
      <c r="A32" s="42">
        <v>2</v>
      </c>
      <c r="B32" s="150" t="s">
        <v>82</v>
      </c>
      <c r="C32" s="44">
        <v>0</v>
      </c>
      <c r="D32" s="18">
        <v>0</v>
      </c>
      <c r="E32" s="44">
        <v>2</v>
      </c>
      <c r="F32" s="18">
        <v>2</v>
      </c>
      <c r="G32" s="44">
        <v>1</v>
      </c>
      <c r="H32" s="18">
        <v>1</v>
      </c>
      <c r="I32" s="44">
        <v>2</v>
      </c>
      <c r="J32" s="18">
        <v>4</v>
      </c>
      <c r="K32" s="127">
        <f>SUM(C32:J32)/2</f>
        <v>6</v>
      </c>
      <c r="L32" s="128">
        <f>K32*30</f>
        <v>180</v>
      </c>
      <c r="M32" s="128"/>
      <c r="N32" s="21"/>
      <c r="O32" s="43">
        <v>180</v>
      </c>
      <c r="P32" s="45" t="str">
        <f>IF(L32&gt;=O32,"OK","BŁĄD")</f>
        <v>OK</v>
      </c>
      <c r="Q32" s="255" t="s">
        <v>35</v>
      </c>
      <c r="R32" s="256"/>
      <c r="S32" s="256"/>
      <c r="T32" s="256"/>
      <c r="U32" s="256"/>
      <c r="V32" s="256"/>
      <c r="W32" s="256"/>
      <c r="X32" s="233"/>
      <c r="Y32" s="233"/>
      <c r="Z32" s="234"/>
      <c r="AA32" s="13"/>
    </row>
    <row r="33" spans="1:36" ht="17.25" customHeight="1" thickBot="1">
      <c r="A33" s="42">
        <v>3</v>
      </c>
      <c r="B33" s="150" t="s">
        <v>65</v>
      </c>
      <c r="C33" s="135"/>
      <c r="D33" s="136"/>
      <c r="E33" s="135">
        <v>1</v>
      </c>
      <c r="F33" s="136">
        <v>1</v>
      </c>
      <c r="G33" s="135">
        <v>1</v>
      </c>
      <c r="H33" s="136">
        <v>1</v>
      </c>
      <c r="I33" s="135">
        <v>1</v>
      </c>
      <c r="J33" s="136">
        <v>3</v>
      </c>
      <c r="K33" s="127">
        <f>SUM(C33:J33)/2</f>
        <v>4</v>
      </c>
      <c r="L33" s="128">
        <f>K33*30</f>
        <v>120</v>
      </c>
      <c r="M33" s="128"/>
      <c r="N33" s="21"/>
      <c r="O33" s="26">
        <v>120</v>
      </c>
      <c r="P33" s="27" t="str">
        <f>IF(L33&gt;=O33,"OK","BŁĄD")</f>
        <v>OK</v>
      </c>
      <c r="Q33" s="257" t="s">
        <v>36</v>
      </c>
      <c r="R33" s="233"/>
      <c r="S33" s="233"/>
      <c r="T33" s="233"/>
      <c r="U33" s="233"/>
      <c r="V33" s="233"/>
      <c r="W33" s="233"/>
      <c r="X33" s="233"/>
      <c r="Y33" s="233"/>
      <c r="Z33" s="234"/>
      <c r="AA33" s="13"/>
      <c r="AH33" s="5"/>
      <c r="AI33" s="5"/>
      <c r="AJ33" s="5"/>
    </row>
    <row r="34" spans="1:36" ht="16.5" customHeight="1">
      <c r="A34" s="229" t="s">
        <v>18</v>
      </c>
      <c r="B34" s="230"/>
      <c r="C34" s="138">
        <v>0</v>
      </c>
      <c r="D34" s="138">
        <v>0</v>
      </c>
      <c r="E34" s="138">
        <f aca="true" t="shared" si="5" ref="E34:J34">SUM(E31:E33)</f>
        <v>4</v>
      </c>
      <c r="F34" s="138">
        <f t="shared" si="5"/>
        <v>4</v>
      </c>
      <c r="G34" s="138">
        <f t="shared" si="5"/>
        <v>4</v>
      </c>
      <c r="H34" s="138">
        <f t="shared" si="5"/>
        <v>4</v>
      </c>
      <c r="I34" s="138">
        <f t="shared" si="5"/>
        <v>6</v>
      </c>
      <c r="J34" s="138">
        <f t="shared" si="5"/>
        <v>14</v>
      </c>
      <c r="K34" s="129">
        <f>SUM(K31:K33)</f>
        <v>18</v>
      </c>
      <c r="L34" s="130">
        <f>SUM(L31:L33)</f>
        <v>540</v>
      </c>
      <c r="M34" s="130"/>
      <c r="N34" s="21"/>
      <c r="O34" s="43">
        <v>540</v>
      </c>
      <c r="P34" s="45" t="str">
        <f>IF(L34=O34,"OK","BŁĄD")</f>
        <v>OK</v>
      </c>
      <c r="Q34" s="231" t="s">
        <v>50</v>
      </c>
      <c r="R34" s="232"/>
      <c r="S34" s="232"/>
      <c r="T34" s="232"/>
      <c r="U34" s="232"/>
      <c r="V34" s="232"/>
      <c r="W34" s="232"/>
      <c r="X34" s="233"/>
      <c r="Y34" s="233"/>
      <c r="Z34" s="234"/>
      <c r="AA34" s="13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47" customFormat="1" ht="18.75" customHeight="1" thickBot="1">
      <c r="A35" s="235" t="s">
        <v>19</v>
      </c>
      <c r="B35" s="236"/>
      <c r="C35" s="237"/>
      <c r="D35" s="237"/>
      <c r="E35" s="237"/>
      <c r="F35" s="237"/>
      <c r="G35" s="237"/>
      <c r="H35" s="237"/>
      <c r="I35" s="237"/>
      <c r="J35" s="237"/>
      <c r="K35" s="236"/>
      <c r="L35" s="238"/>
      <c r="M35" s="110"/>
      <c r="N35" s="40"/>
      <c r="O35" s="40"/>
      <c r="P35" s="39"/>
      <c r="Q35" s="108">
        <f>IF(L35&gt;O35,"więcej","")</f>
      </c>
      <c r="AA35" s="48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1:36" ht="14.25" customHeight="1">
      <c r="A36" s="42">
        <v>1</v>
      </c>
      <c r="B36" s="151" t="s">
        <v>68</v>
      </c>
      <c r="C36" s="187">
        <v>1</v>
      </c>
      <c r="D36" s="133">
        <v>1</v>
      </c>
      <c r="E36" s="134"/>
      <c r="F36" s="133"/>
      <c r="G36" s="132"/>
      <c r="H36" s="133"/>
      <c r="I36" s="132"/>
      <c r="J36" s="133"/>
      <c r="K36" s="50">
        <f>SUM(C36:J36)/2</f>
        <v>1</v>
      </c>
      <c r="L36" s="128">
        <f>K36*30</f>
        <v>30</v>
      </c>
      <c r="M36" s="51"/>
      <c r="N36" s="21"/>
      <c r="O36" s="21"/>
      <c r="P36" s="52"/>
      <c r="Q36" s="108"/>
      <c r="AA36" s="36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4.25">
      <c r="A37" s="42">
        <v>2</v>
      </c>
      <c r="B37" s="151" t="s">
        <v>73</v>
      </c>
      <c r="C37" s="188">
        <v>3</v>
      </c>
      <c r="D37" s="18">
        <v>3</v>
      </c>
      <c r="E37" s="189">
        <v>2</v>
      </c>
      <c r="F37" s="18">
        <v>2</v>
      </c>
      <c r="G37" s="44"/>
      <c r="H37" s="18"/>
      <c r="I37" s="44"/>
      <c r="J37" s="18"/>
      <c r="K37" s="50">
        <f aca="true" t="shared" si="6" ref="K37:K42">SUM(C37:J37)/2</f>
        <v>5</v>
      </c>
      <c r="L37" s="128">
        <f aca="true" t="shared" si="7" ref="L37:L42">K37*30</f>
        <v>150</v>
      </c>
      <c r="M37" s="51"/>
      <c r="N37" s="21"/>
      <c r="O37" s="21"/>
      <c r="P37" s="21"/>
      <c r="Q37" s="108"/>
      <c r="AA37" s="36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4.25">
      <c r="A38" s="42">
        <v>3</v>
      </c>
      <c r="B38" s="151" t="s">
        <v>74</v>
      </c>
      <c r="C38" s="188"/>
      <c r="D38" s="18"/>
      <c r="E38" s="189">
        <v>2</v>
      </c>
      <c r="F38" s="18">
        <v>2</v>
      </c>
      <c r="G38" s="44"/>
      <c r="H38" s="18"/>
      <c r="I38" s="44"/>
      <c r="J38" s="18"/>
      <c r="K38" s="50">
        <f t="shared" si="6"/>
        <v>2</v>
      </c>
      <c r="L38" s="128">
        <f t="shared" si="7"/>
        <v>60</v>
      </c>
      <c r="M38" s="51"/>
      <c r="N38" s="21"/>
      <c r="O38" s="21"/>
      <c r="P38" s="21"/>
      <c r="Q38" s="108"/>
      <c r="AA38" s="36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4.25">
      <c r="A39" s="154">
        <v>4</v>
      </c>
      <c r="B39" s="151" t="s">
        <v>84</v>
      </c>
      <c r="C39" s="188"/>
      <c r="D39" s="18"/>
      <c r="E39" s="17">
        <v>1</v>
      </c>
      <c r="F39" s="18">
        <v>1</v>
      </c>
      <c r="G39" s="153">
        <v>1</v>
      </c>
      <c r="H39" s="18">
        <v>1</v>
      </c>
      <c r="I39" s="44"/>
      <c r="J39" s="18"/>
      <c r="K39" s="50">
        <f t="shared" si="6"/>
        <v>2</v>
      </c>
      <c r="L39" s="128">
        <f t="shared" si="7"/>
        <v>60</v>
      </c>
      <c r="M39" s="51"/>
      <c r="N39" s="21"/>
      <c r="O39" s="21"/>
      <c r="P39" s="21"/>
      <c r="Q39" s="108"/>
      <c r="AA39" s="36"/>
      <c r="AB39" s="5"/>
      <c r="AC39" s="5"/>
      <c r="AD39" s="5"/>
      <c r="AE39" s="5"/>
      <c r="AF39" s="5"/>
      <c r="AG39" s="5"/>
      <c r="AH39" s="5"/>
      <c r="AI39" s="5"/>
      <c r="AJ39" s="5"/>
    </row>
    <row r="40" spans="1:36" s="172" customFormat="1" ht="14.25">
      <c r="A40" s="42">
        <v>5</v>
      </c>
      <c r="B40" s="151" t="s">
        <v>85</v>
      </c>
      <c r="C40" s="188">
        <v>1</v>
      </c>
      <c r="D40" s="18">
        <v>1</v>
      </c>
      <c r="E40" s="189">
        <v>2</v>
      </c>
      <c r="F40" s="18">
        <v>2</v>
      </c>
      <c r="G40" s="153"/>
      <c r="H40" s="18"/>
      <c r="I40" s="44"/>
      <c r="J40" s="18"/>
      <c r="K40" s="50">
        <f t="shared" si="6"/>
        <v>3</v>
      </c>
      <c r="L40" s="128">
        <f t="shared" si="7"/>
        <v>90</v>
      </c>
      <c r="M40" s="174"/>
      <c r="N40" s="170"/>
      <c r="O40" s="170"/>
      <c r="P40" s="170"/>
      <c r="Q40" s="170"/>
      <c r="AA40" s="175"/>
      <c r="AB40" s="173"/>
      <c r="AC40" s="173"/>
      <c r="AD40" s="173"/>
      <c r="AE40" s="173"/>
      <c r="AF40" s="173"/>
      <c r="AG40" s="173"/>
      <c r="AH40" s="173"/>
      <c r="AI40" s="173"/>
      <c r="AJ40" s="173"/>
    </row>
    <row r="41" spans="1:36" s="172" customFormat="1" ht="14.25">
      <c r="A41" s="42">
        <v>6</v>
      </c>
      <c r="B41" s="151" t="s">
        <v>75</v>
      </c>
      <c r="C41" s="44"/>
      <c r="D41" s="18"/>
      <c r="E41" s="17"/>
      <c r="F41" s="18"/>
      <c r="G41" s="153">
        <v>4</v>
      </c>
      <c r="H41" s="18">
        <v>4</v>
      </c>
      <c r="I41" s="44">
        <v>4</v>
      </c>
      <c r="J41" s="18"/>
      <c r="K41" s="50">
        <f t="shared" si="6"/>
        <v>6</v>
      </c>
      <c r="L41" s="128">
        <f t="shared" si="7"/>
        <v>180</v>
      </c>
      <c r="M41" s="174"/>
      <c r="N41" s="170"/>
      <c r="O41" s="170"/>
      <c r="P41" s="170"/>
      <c r="Q41" s="170"/>
      <c r="AA41" s="175"/>
      <c r="AB41" s="173"/>
      <c r="AC41" s="173"/>
      <c r="AD41" s="173"/>
      <c r="AE41" s="173"/>
      <c r="AF41" s="173"/>
      <c r="AG41" s="173"/>
      <c r="AH41" s="173"/>
      <c r="AI41" s="173"/>
      <c r="AJ41" s="173"/>
    </row>
    <row r="42" spans="1:36" s="172" customFormat="1" ht="14.25">
      <c r="A42" s="42">
        <v>7</v>
      </c>
      <c r="B42" s="151" t="s">
        <v>76</v>
      </c>
      <c r="C42" s="44"/>
      <c r="D42" s="18"/>
      <c r="E42" s="17">
        <v>2</v>
      </c>
      <c r="F42" s="18">
        <v>2</v>
      </c>
      <c r="G42" s="153">
        <v>2</v>
      </c>
      <c r="H42" s="18">
        <v>2</v>
      </c>
      <c r="I42" s="44">
        <v>4</v>
      </c>
      <c r="J42" s="18"/>
      <c r="K42" s="50">
        <f t="shared" si="6"/>
        <v>6</v>
      </c>
      <c r="L42" s="128">
        <f t="shared" si="7"/>
        <v>180</v>
      </c>
      <c r="M42" s="174"/>
      <c r="N42" s="170"/>
      <c r="O42" s="170"/>
      <c r="P42" s="170"/>
      <c r="Q42" s="170"/>
      <c r="AA42" s="175"/>
      <c r="AB42" s="173"/>
      <c r="AC42" s="173"/>
      <c r="AD42" s="173"/>
      <c r="AE42" s="173"/>
      <c r="AF42" s="173"/>
      <c r="AG42" s="173"/>
      <c r="AH42" s="173"/>
      <c r="AI42" s="173"/>
      <c r="AJ42" s="173"/>
    </row>
    <row r="43" spans="1:36" ht="15.75">
      <c r="A43" s="239" t="s">
        <v>18</v>
      </c>
      <c r="B43" s="240"/>
      <c r="C43" s="143">
        <f aca="true" t="shared" si="8" ref="C43:L43">SUM(C36:C42)</f>
        <v>5</v>
      </c>
      <c r="D43" s="143">
        <f t="shared" si="8"/>
        <v>5</v>
      </c>
      <c r="E43" s="143">
        <f t="shared" si="8"/>
        <v>9</v>
      </c>
      <c r="F43" s="143">
        <f t="shared" si="8"/>
        <v>9</v>
      </c>
      <c r="G43" s="143">
        <f t="shared" si="8"/>
        <v>7</v>
      </c>
      <c r="H43" s="143">
        <f t="shared" si="8"/>
        <v>7</v>
      </c>
      <c r="I43" s="143">
        <f t="shared" si="8"/>
        <v>8</v>
      </c>
      <c r="J43" s="143">
        <f t="shared" si="8"/>
        <v>0</v>
      </c>
      <c r="K43" s="54">
        <f t="shared" si="8"/>
        <v>25</v>
      </c>
      <c r="L43" s="54">
        <f t="shared" si="8"/>
        <v>750</v>
      </c>
      <c r="M43" s="104"/>
      <c r="N43" s="21"/>
      <c r="O43" s="43">
        <v>750</v>
      </c>
      <c r="P43" s="23" t="str">
        <f>IF(L43&gt;=O43,"OK","BŁĄD")</f>
        <v>OK</v>
      </c>
      <c r="Q43" s="76">
        <f>IF(L43&gt;O43,"więcej","")</f>
      </c>
      <c r="AA43" s="13"/>
      <c r="AB43" s="5"/>
      <c r="AC43" s="5"/>
      <c r="AD43" s="5"/>
      <c r="AE43" s="5"/>
      <c r="AF43" s="5"/>
      <c r="AG43" s="5"/>
      <c r="AH43" s="5"/>
      <c r="AI43" s="5"/>
      <c r="AJ43" s="5"/>
    </row>
    <row r="44" spans="1:36" ht="16.5" thickBot="1">
      <c r="A44" s="223" t="s">
        <v>37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5"/>
      <c r="M44" s="123"/>
      <c r="N44" s="55"/>
      <c r="O44" s="55"/>
      <c r="P44" s="52"/>
      <c r="Q44" s="108"/>
      <c r="AA44" s="13"/>
      <c r="AB44" s="5"/>
      <c r="AC44" s="5"/>
      <c r="AD44" s="5"/>
      <c r="AE44" s="5"/>
      <c r="AF44" s="5"/>
      <c r="AG44" s="5"/>
      <c r="AH44" s="5"/>
      <c r="AI44" s="5"/>
      <c r="AJ44" s="5"/>
    </row>
    <row r="45" spans="1:36" ht="14.25" customHeight="1">
      <c r="A45" s="56">
        <v>1</v>
      </c>
      <c r="B45" s="178" t="s">
        <v>86</v>
      </c>
      <c r="C45" s="145">
        <v>2</v>
      </c>
      <c r="D45" s="146">
        <v>2</v>
      </c>
      <c r="E45" s="132">
        <v>3</v>
      </c>
      <c r="F45" s="133">
        <v>3</v>
      </c>
      <c r="G45" s="132"/>
      <c r="H45" s="133"/>
      <c r="I45" s="132"/>
      <c r="J45" s="133"/>
      <c r="K45" s="57">
        <f>SUM(C45:J45)/2</f>
        <v>5</v>
      </c>
      <c r="L45" s="58">
        <f>30*K45</f>
        <v>150</v>
      </c>
      <c r="M45" s="58"/>
      <c r="N45" s="21"/>
      <c r="O45" s="21"/>
      <c r="P45" s="21"/>
      <c r="Q45" s="108"/>
      <c r="AA45" s="13"/>
      <c r="AB45" s="5"/>
      <c r="AC45" s="5"/>
      <c r="AD45" s="5"/>
      <c r="AE45" s="5"/>
      <c r="AF45" s="5"/>
      <c r="AG45" s="5"/>
      <c r="AH45" s="5"/>
      <c r="AI45" s="5"/>
      <c r="AJ45" s="5"/>
    </row>
    <row r="46" spans="1:36" s="172" customFormat="1" ht="14.25" customHeight="1">
      <c r="A46" s="42">
        <v>2</v>
      </c>
      <c r="B46" s="178" t="s">
        <v>77</v>
      </c>
      <c r="C46" s="176"/>
      <c r="D46" s="18"/>
      <c r="E46" s="44"/>
      <c r="F46" s="18"/>
      <c r="G46" s="44">
        <v>2</v>
      </c>
      <c r="H46" s="18">
        <v>2</v>
      </c>
      <c r="I46" s="44">
        <v>4</v>
      </c>
      <c r="J46" s="18"/>
      <c r="K46" s="57">
        <f>SUM(C46:J46)/2</f>
        <v>4</v>
      </c>
      <c r="L46" s="58">
        <f>30*K46</f>
        <v>120</v>
      </c>
      <c r="M46" s="169"/>
      <c r="N46" s="170"/>
      <c r="O46" s="170"/>
      <c r="P46" s="171"/>
      <c r="Q46" s="170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</row>
    <row r="47" spans="1:36" ht="14.25" customHeight="1">
      <c r="A47" s="56">
        <v>3</v>
      </c>
      <c r="B47" s="178" t="s">
        <v>78</v>
      </c>
      <c r="C47" s="44">
        <v>2</v>
      </c>
      <c r="D47" s="18">
        <v>2</v>
      </c>
      <c r="E47" s="44">
        <v>5</v>
      </c>
      <c r="F47" s="18">
        <v>5</v>
      </c>
      <c r="G47" s="44"/>
      <c r="H47" s="18"/>
      <c r="I47" s="44"/>
      <c r="J47" s="18"/>
      <c r="K47" s="57">
        <f>SUM(C47:J47)/2</f>
        <v>7</v>
      </c>
      <c r="L47" s="58">
        <f>30*K47</f>
        <v>210</v>
      </c>
      <c r="M47" s="58"/>
      <c r="N47" s="21"/>
      <c r="O47" s="21"/>
      <c r="P47" s="21"/>
      <c r="Q47" s="108"/>
      <c r="AA47" s="13"/>
      <c r="AB47" s="5"/>
      <c r="AC47" s="5"/>
      <c r="AD47" s="5"/>
      <c r="AE47" s="5"/>
      <c r="AF47" s="5"/>
      <c r="AG47" s="5"/>
      <c r="AH47" s="5"/>
      <c r="AI47" s="5"/>
      <c r="AJ47" s="5"/>
    </row>
    <row r="48" spans="1:36" ht="14.25" customHeight="1">
      <c r="A48" s="56">
        <v>4</v>
      </c>
      <c r="B48" s="179" t="s">
        <v>87</v>
      </c>
      <c r="C48" s="181"/>
      <c r="D48" s="18"/>
      <c r="E48" s="44"/>
      <c r="F48" s="18"/>
      <c r="G48" s="44">
        <v>4</v>
      </c>
      <c r="H48" s="18">
        <v>4</v>
      </c>
      <c r="I48" s="44">
        <v>2</v>
      </c>
      <c r="J48" s="18"/>
      <c r="K48" s="57">
        <f>SUM(C48:J48)/2</f>
        <v>5</v>
      </c>
      <c r="L48" s="58">
        <f>30*K48</f>
        <v>150</v>
      </c>
      <c r="M48" s="58"/>
      <c r="N48" s="21"/>
      <c r="O48" s="21"/>
      <c r="P48" s="21"/>
      <c r="Q48" s="108"/>
      <c r="AA48" s="13"/>
      <c r="AB48" s="5"/>
      <c r="AC48" s="5"/>
      <c r="AD48" s="5"/>
      <c r="AE48" s="5"/>
      <c r="AF48" s="5"/>
      <c r="AG48" s="5"/>
      <c r="AH48" s="5"/>
      <c r="AI48" s="5"/>
      <c r="AJ48" s="5"/>
    </row>
    <row r="49" spans="1:36" ht="14.25" customHeight="1" thickBot="1">
      <c r="A49" s="42">
        <v>5</v>
      </c>
      <c r="B49" s="180" t="s">
        <v>69</v>
      </c>
      <c r="C49" s="182"/>
      <c r="D49" s="183"/>
      <c r="E49" s="135"/>
      <c r="F49" s="183"/>
      <c r="G49" s="135">
        <v>4</v>
      </c>
      <c r="H49" s="183">
        <v>4</v>
      </c>
      <c r="I49" s="135"/>
      <c r="J49" s="183"/>
      <c r="K49" s="57">
        <f>SUM(C49:J49)/2</f>
        <v>4</v>
      </c>
      <c r="L49" s="58">
        <f>30*K49</f>
        <v>120</v>
      </c>
      <c r="M49" s="58"/>
      <c r="N49" s="21"/>
      <c r="O49" s="21"/>
      <c r="P49" s="21"/>
      <c r="Q49" s="108"/>
      <c r="AA49" s="13"/>
      <c r="AB49" s="5"/>
      <c r="AC49" s="5"/>
      <c r="AD49" s="5"/>
      <c r="AE49" s="5"/>
      <c r="AF49" s="5"/>
      <c r="AG49" s="5"/>
      <c r="AH49" s="5"/>
      <c r="AI49" s="5"/>
      <c r="AJ49" s="5"/>
    </row>
    <row r="50" spans="1:36" ht="15.75">
      <c r="A50" s="226" t="s">
        <v>18</v>
      </c>
      <c r="B50" s="227"/>
      <c r="C50" s="144">
        <f aca="true" t="shared" si="9" ref="C50:K50">SUM(C45:C49)</f>
        <v>4</v>
      </c>
      <c r="D50" s="144">
        <f t="shared" si="9"/>
        <v>4</v>
      </c>
      <c r="E50" s="144">
        <f t="shared" si="9"/>
        <v>8</v>
      </c>
      <c r="F50" s="144">
        <f t="shared" si="9"/>
        <v>8</v>
      </c>
      <c r="G50" s="144">
        <f t="shared" si="9"/>
        <v>10</v>
      </c>
      <c r="H50" s="144">
        <f t="shared" si="9"/>
        <v>10</v>
      </c>
      <c r="I50" s="144">
        <f t="shared" si="9"/>
        <v>6</v>
      </c>
      <c r="J50" s="144">
        <f t="shared" si="9"/>
        <v>0</v>
      </c>
      <c r="K50" s="57">
        <f t="shared" si="9"/>
        <v>25</v>
      </c>
      <c r="L50" s="58">
        <f>30*K50</f>
        <v>750</v>
      </c>
      <c r="M50" s="58"/>
      <c r="N50" s="21"/>
      <c r="O50" s="59">
        <v>750</v>
      </c>
      <c r="P50" s="45" t="str">
        <f>IF(L50&gt;=O50,"OK","BŁĄD")</f>
        <v>OK</v>
      </c>
      <c r="Q50" s="76">
        <f>IF(L50&gt;O50,"więcej","")</f>
      </c>
      <c r="AA50" s="13"/>
      <c r="AB50" s="5"/>
      <c r="AC50" s="5"/>
      <c r="AD50" s="5"/>
      <c r="AE50" s="5"/>
      <c r="AF50" s="5"/>
      <c r="AG50" s="5"/>
      <c r="AH50" s="5"/>
      <c r="AI50" s="5"/>
      <c r="AJ50" s="5"/>
    </row>
    <row r="51" spans="1:36" ht="15.75">
      <c r="A51" s="197" t="s">
        <v>38</v>
      </c>
      <c r="B51" s="198"/>
      <c r="C51" s="106">
        <f aca="true" t="shared" si="10" ref="C51:L51">SUM(C43+C50)</f>
        <v>9</v>
      </c>
      <c r="D51" s="106">
        <f t="shared" si="10"/>
        <v>9</v>
      </c>
      <c r="E51" s="106">
        <f t="shared" si="10"/>
        <v>17</v>
      </c>
      <c r="F51" s="106">
        <f t="shared" si="10"/>
        <v>17</v>
      </c>
      <c r="G51" s="106">
        <f t="shared" si="10"/>
        <v>17</v>
      </c>
      <c r="H51" s="106">
        <f t="shared" si="10"/>
        <v>17</v>
      </c>
      <c r="I51" s="106">
        <f t="shared" si="10"/>
        <v>14</v>
      </c>
      <c r="J51" s="106">
        <f t="shared" si="10"/>
        <v>0</v>
      </c>
      <c r="K51" s="60">
        <f t="shared" si="10"/>
        <v>50</v>
      </c>
      <c r="L51" s="60">
        <f t="shared" si="10"/>
        <v>1500</v>
      </c>
      <c r="M51" s="105"/>
      <c r="N51" s="21"/>
      <c r="O51" s="59">
        <v>1500</v>
      </c>
      <c r="P51" s="45" t="s">
        <v>39</v>
      </c>
      <c r="Q51" s="76">
        <f>IF(L51&gt;O51,"więcej","")</f>
      </c>
      <c r="AA51" s="13"/>
      <c r="AB51" s="5"/>
      <c r="AC51" s="5"/>
      <c r="AD51" s="5"/>
      <c r="AE51" s="5"/>
      <c r="AF51" s="5"/>
      <c r="AG51" s="5"/>
      <c r="AH51" s="5"/>
      <c r="AI51" s="5"/>
      <c r="AJ51" s="5"/>
    </row>
    <row r="52" spans="1:36" ht="27.75" customHeight="1">
      <c r="A52" s="195" t="s">
        <v>20</v>
      </c>
      <c r="B52" s="196"/>
      <c r="C52" s="105">
        <f aca="true" t="shared" si="11" ref="C52:J52">C29+C34+C51</f>
        <v>33</v>
      </c>
      <c r="D52" s="105">
        <f t="shared" si="11"/>
        <v>33</v>
      </c>
      <c r="E52" s="105">
        <f t="shared" si="11"/>
        <v>35</v>
      </c>
      <c r="F52" s="105">
        <f t="shared" si="11"/>
        <v>35</v>
      </c>
      <c r="G52" s="105">
        <f t="shared" si="11"/>
        <v>34</v>
      </c>
      <c r="H52" s="105">
        <f t="shared" si="11"/>
        <v>34</v>
      </c>
      <c r="I52" s="105">
        <f t="shared" si="11"/>
        <v>31</v>
      </c>
      <c r="J52" s="105">
        <f t="shared" si="11"/>
        <v>31</v>
      </c>
      <c r="K52" s="124">
        <f>K29+K43+K50+K34</f>
        <v>133</v>
      </c>
      <c r="L52" s="124">
        <f>L29+L43+L50+L34</f>
        <v>3990</v>
      </c>
      <c r="M52" s="125"/>
      <c r="O52" s="61"/>
      <c r="P52" s="41"/>
      <c r="Q52" s="201"/>
      <c r="R52" s="202"/>
      <c r="S52" s="202"/>
      <c r="T52" s="202"/>
      <c r="U52" s="202"/>
      <c r="V52" s="202"/>
      <c r="W52" s="202"/>
      <c r="X52" s="62"/>
      <c r="Y52" s="62"/>
      <c r="Z52" s="13"/>
      <c r="AA52" s="13"/>
      <c r="AB52" s="5"/>
      <c r="AC52" s="5"/>
      <c r="AD52" s="5"/>
      <c r="AE52" s="5"/>
      <c r="AF52" s="5"/>
      <c r="AG52" s="5"/>
      <c r="AH52" s="5"/>
      <c r="AI52" s="5"/>
      <c r="AJ52" s="5"/>
    </row>
    <row r="53" spans="1:36" ht="27.75" customHeight="1">
      <c r="A53" s="158" t="s">
        <v>61</v>
      </c>
      <c r="B53" s="159"/>
      <c r="C53" s="160"/>
      <c r="D53" s="160"/>
      <c r="E53" s="160"/>
      <c r="F53" s="160"/>
      <c r="G53" s="160"/>
      <c r="H53" s="160"/>
      <c r="I53" s="161"/>
      <c r="J53" s="162"/>
      <c r="K53" s="157"/>
      <c r="L53" s="157"/>
      <c r="M53" s="157"/>
      <c r="O53" s="61"/>
      <c r="P53" s="41"/>
      <c r="Q53" s="155"/>
      <c r="R53" s="156"/>
      <c r="S53" s="156"/>
      <c r="T53" s="156"/>
      <c r="U53" s="156"/>
      <c r="V53" s="156"/>
      <c r="W53" s="156"/>
      <c r="X53" s="62"/>
      <c r="Y53" s="62"/>
      <c r="Z53" s="13"/>
      <c r="AA53" s="13"/>
      <c r="AB53" s="5"/>
      <c r="AC53" s="5"/>
      <c r="AD53" s="5"/>
      <c r="AE53" s="5"/>
      <c r="AF53" s="5"/>
      <c r="AG53" s="5"/>
      <c r="AH53" s="5"/>
      <c r="AI53" s="5"/>
      <c r="AJ53" s="5"/>
    </row>
    <row r="54" spans="1:36" ht="14.25" customHeight="1">
      <c r="A54" s="1">
        <v>1</v>
      </c>
      <c r="B54" s="163" t="s">
        <v>62</v>
      </c>
      <c r="C54" s="115">
        <v>2</v>
      </c>
      <c r="D54" s="115">
        <v>2</v>
      </c>
      <c r="E54" s="115">
        <v>2</v>
      </c>
      <c r="F54" s="115">
        <v>2</v>
      </c>
      <c r="G54" s="115">
        <v>2</v>
      </c>
      <c r="H54" s="115">
        <v>2</v>
      </c>
      <c r="I54" s="166">
        <v>2</v>
      </c>
      <c r="J54" s="167">
        <v>2</v>
      </c>
      <c r="K54" s="157"/>
      <c r="L54" s="157"/>
      <c r="M54" s="157"/>
      <c r="O54" s="61"/>
      <c r="P54" s="41"/>
      <c r="Q54" s="155"/>
      <c r="R54" s="156"/>
      <c r="S54" s="156"/>
      <c r="T54" s="156"/>
      <c r="U54" s="156"/>
      <c r="V54" s="156"/>
      <c r="W54" s="156"/>
      <c r="X54" s="62"/>
      <c r="Y54" s="62"/>
      <c r="Z54" s="13"/>
      <c r="AA54" s="13"/>
      <c r="AB54" s="5"/>
      <c r="AC54" s="5"/>
      <c r="AD54" s="5"/>
      <c r="AE54" s="5"/>
      <c r="AF54" s="5"/>
      <c r="AG54" s="5"/>
      <c r="AH54" s="5"/>
      <c r="AI54" s="5"/>
      <c r="AJ54" s="5"/>
    </row>
    <row r="55" spans="1:36" ht="14.25" customHeight="1">
      <c r="A55" s="1">
        <v>2</v>
      </c>
      <c r="B55" s="163" t="s">
        <v>63</v>
      </c>
      <c r="C55" s="205" t="s">
        <v>64</v>
      </c>
      <c r="D55" s="206"/>
      <c r="E55" s="206"/>
      <c r="F55" s="206"/>
      <c r="G55" s="164"/>
      <c r="H55" s="165"/>
      <c r="I55" s="166"/>
      <c r="J55" s="167"/>
      <c r="K55" s="157"/>
      <c r="L55" s="157"/>
      <c r="M55" s="157"/>
      <c r="O55" s="61"/>
      <c r="P55" s="41"/>
      <c r="Q55" s="155"/>
      <c r="R55" s="156"/>
      <c r="S55" s="156"/>
      <c r="T55" s="156"/>
      <c r="U55" s="156"/>
      <c r="V55" s="156"/>
      <c r="W55" s="156"/>
      <c r="X55" s="62"/>
      <c r="Y55" s="62"/>
      <c r="Z55" s="13"/>
      <c r="AA55" s="13"/>
      <c r="AB55" s="5"/>
      <c r="AC55" s="5"/>
      <c r="AD55" s="5"/>
      <c r="AE55" s="5"/>
      <c r="AF55" s="5"/>
      <c r="AG55" s="5"/>
      <c r="AH55" s="5"/>
      <c r="AI55" s="5"/>
      <c r="AJ55" s="5"/>
    </row>
    <row r="56" spans="1:36" ht="20.25" customHeight="1">
      <c r="A56" s="8" t="s">
        <v>41</v>
      </c>
      <c r="B56" s="80"/>
      <c r="C56" s="81"/>
      <c r="D56" s="81"/>
      <c r="E56" s="81"/>
      <c r="F56" s="81"/>
      <c r="G56" s="81"/>
      <c r="H56" s="81"/>
      <c r="I56" s="81"/>
      <c r="J56" s="81"/>
      <c r="K56" s="82"/>
      <c r="L56" s="83"/>
      <c r="M56" s="83"/>
      <c r="N56" s="63"/>
      <c r="O56" s="63"/>
      <c r="P56" s="64"/>
      <c r="Q56" s="65"/>
      <c r="R56" s="13"/>
      <c r="S56" s="66"/>
      <c r="T56" s="67"/>
      <c r="U56" s="13"/>
      <c r="V56" s="13"/>
      <c r="W56" s="13"/>
      <c r="X56" s="13"/>
      <c r="Y56" s="13"/>
      <c r="Z56" s="13"/>
      <c r="AA56" s="13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28.5" customHeight="1">
      <c r="A57" s="203" t="s">
        <v>56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122"/>
      <c r="N57" s="63"/>
      <c r="O57" s="68" t="s">
        <v>22</v>
      </c>
      <c r="P57" s="69"/>
      <c r="Q57" s="69"/>
      <c r="R57" s="70"/>
      <c r="S57" s="71"/>
      <c r="T57" s="72"/>
      <c r="V57" s="73"/>
      <c r="W57" s="74"/>
      <c r="X57" s="74"/>
      <c r="Y57" s="74"/>
      <c r="Z57" s="13"/>
      <c r="AA57" s="13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47" customFormat="1" ht="20.25" customHeight="1" thickBot="1">
      <c r="A58" s="211" t="s">
        <v>57</v>
      </c>
      <c r="B58" s="212"/>
      <c r="C58" s="212"/>
      <c r="D58" s="212"/>
      <c r="E58" s="212"/>
      <c r="F58" s="212"/>
      <c r="G58" s="212"/>
      <c r="H58" s="212"/>
      <c r="I58" s="80"/>
      <c r="J58" s="80"/>
      <c r="K58" s="80"/>
      <c r="L58" s="88"/>
      <c r="M58" s="88"/>
      <c r="N58" s="75"/>
      <c r="O58" s="76" t="s">
        <v>23</v>
      </c>
      <c r="P58" s="77" t="s">
        <v>24</v>
      </c>
      <c r="Q58" s="76" t="s">
        <v>25</v>
      </c>
      <c r="R58" s="78" t="s">
        <v>40</v>
      </c>
      <c r="S58" s="46" t="s">
        <v>26</v>
      </c>
      <c r="T58" s="116"/>
      <c r="U58" s="49"/>
      <c r="V58" s="31"/>
      <c r="W58" s="49"/>
      <c r="X58" s="79"/>
      <c r="Y58" s="7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</row>
    <row r="59" spans="1:36" s="47" customFormat="1" ht="16.5" customHeight="1" thickBot="1">
      <c r="A59" s="3"/>
      <c r="B59" s="109" t="s">
        <v>51</v>
      </c>
      <c r="C59" s="90" t="s">
        <v>42</v>
      </c>
      <c r="D59" s="91" t="s">
        <v>43</v>
      </c>
      <c r="E59" s="3"/>
      <c r="F59" s="3"/>
      <c r="G59" s="3"/>
      <c r="H59" s="3"/>
      <c r="I59" s="3"/>
      <c r="J59" s="3"/>
      <c r="K59" s="3"/>
      <c r="L59" s="3"/>
      <c r="M59" s="3"/>
      <c r="N59" s="84"/>
      <c r="O59" s="45" t="str">
        <f>IF(C52=O60,"OK","BŁĄD")</f>
        <v>OK</v>
      </c>
      <c r="P59" s="45" t="str">
        <f>IF(E52=P60,"OK","BŁĄD")</f>
        <v>OK</v>
      </c>
      <c r="Q59" s="85" t="str">
        <f>IF(G52=Q60,"OK","BŁĄD")</f>
        <v>OK</v>
      </c>
      <c r="R59" s="30" t="str">
        <f>IF(I52=R60,"OK","BŁĄD")</f>
        <v>OK</v>
      </c>
      <c r="S59" s="209"/>
      <c r="T59" s="210"/>
      <c r="V59" s="86"/>
      <c r="W59" s="87"/>
      <c r="X59" s="74"/>
      <c r="Y59" s="14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</row>
    <row r="60" spans="1:36" s="47" customFormat="1" ht="14.25" customHeight="1">
      <c r="A60" s="3"/>
      <c r="B60" s="93" t="s">
        <v>44</v>
      </c>
      <c r="C60" s="94">
        <v>0</v>
      </c>
      <c r="D60" s="95">
        <f>C60*40</f>
        <v>0</v>
      </c>
      <c r="E60" s="3"/>
      <c r="F60" s="3"/>
      <c r="G60" s="3"/>
      <c r="H60" s="3"/>
      <c r="I60" s="96"/>
      <c r="J60" s="3"/>
      <c r="K60" s="3"/>
      <c r="L60" s="3"/>
      <c r="M60" s="3"/>
      <c r="N60" s="84"/>
      <c r="O60" s="22">
        <v>33</v>
      </c>
      <c r="P60" s="22">
        <v>35</v>
      </c>
      <c r="Q60" s="22">
        <v>34</v>
      </c>
      <c r="R60" s="22">
        <v>31</v>
      </c>
      <c r="S60" s="207" t="s">
        <v>27</v>
      </c>
      <c r="T60" s="208"/>
      <c r="V60" s="64"/>
      <c r="X60" s="74"/>
      <c r="Y60" s="8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36" s="47" customFormat="1" ht="14.25" customHeight="1">
      <c r="A61" s="3"/>
      <c r="B61" s="98" t="s">
        <v>45</v>
      </c>
      <c r="C61" s="99">
        <v>4</v>
      </c>
      <c r="D61" s="100">
        <v>120</v>
      </c>
      <c r="E61" s="3"/>
      <c r="F61" s="3"/>
      <c r="G61" s="3"/>
      <c r="H61" s="3"/>
      <c r="I61" s="3"/>
      <c r="J61" s="3"/>
      <c r="K61" s="3"/>
      <c r="L61" s="3"/>
      <c r="M61" s="3"/>
      <c r="N61" s="84"/>
      <c r="O61" s="76">
        <f>C52</f>
        <v>33</v>
      </c>
      <c r="P61" s="76">
        <f>E52</f>
        <v>35</v>
      </c>
      <c r="Q61" s="76">
        <f>G52</f>
        <v>34</v>
      </c>
      <c r="R61" s="76">
        <f>I52</f>
        <v>31</v>
      </c>
      <c r="S61" s="199" t="s">
        <v>0</v>
      </c>
      <c r="T61" s="200"/>
      <c r="V61" s="64"/>
      <c r="X61" s="74"/>
      <c r="Y61" s="8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</row>
    <row r="62" spans="1:35" ht="14.25" customHeight="1">
      <c r="A62" s="3"/>
      <c r="B62" s="98" t="s">
        <v>46</v>
      </c>
      <c r="C62" s="190">
        <v>4</v>
      </c>
      <c r="D62" s="100">
        <v>160</v>
      </c>
      <c r="E62" s="3"/>
      <c r="F62" s="3"/>
      <c r="G62" s="3"/>
      <c r="H62" s="3"/>
      <c r="I62" s="3"/>
      <c r="J62" s="3"/>
      <c r="K62" s="3"/>
      <c r="L62" s="3"/>
      <c r="M62" s="3"/>
      <c r="O62" s="5"/>
      <c r="P62" s="92"/>
      <c r="Q62" s="192"/>
      <c r="R62" s="192"/>
      <c r="S62" s="192"/>
      <c r="T62" s="192"/>
      <c r="U62" s="64"/>
      <c r="V62" s="33"/>
      <c r="W62" s="64"/>
      <c r="X62" s="33"/>
      <c r="Y62" s="13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4.25" customHeight="1">
      <c r="A63" s="3"/>
      <c r="B63" s="98" t="s">
        <v>47</v>
      </c>
      <c r="C63" s="99">
        <v>0</v>
      </c>
      <c r="D63" s="100">
        <f>C63*40</f>
        <v>0</v>
      </c>
      <c r="E63" s="3"/>
      <c r="F63" s="3"/>
      <c r="G63" s="3"/>
      <c r="H63" s="3"/>
      <c r="I63" s="3"/>
      <c r="J63" s="3"/>
      <c r="K63" s="3"/>
      <c r="L63" s="3"/>
      <c r="M63" s="3"/>
      <c r="O63" s="97"/>
      <c r="Q63" s="191"/>
      <c r="R63" s="191"/>
      <c r="S63" s="191"/>
      <c r="T63" s="191"/>
      <c r="U63" s="64"/>
      <c r="V63" s="33"/>
      <c r="W63" s="64"/>
      <c r="X63" s="33"/>
      <c r="Y63" s="13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6.5" thickBot="1">
      <c r="A64" s="3"/>
      <c r="B64" s="101" t="s">
        <v>48</v>
      </c>
      <c r="C64" s="102">
        <f>SUM(C60:C63)</f>
        <v>8</v>
      </c>
      <c r="D64" s="103">
        <f>SUM(D60:D63)</f>
        <v>280</v>
      </c>
      <c r="E64" s="3"/>
      <c r="F64" s="3"/>
      <c r="G64" s="3"/>
      <c r="H64" s="3"/>
      <c r="I64" s="3"/>
      <c r="J64" s="3"/>
      <c r="K64" s="3"/>
      <c r="L64" s="3"/>
      <c r="M64" s="3"/>
      <c r="O64" s="97"/>
      <c r="R64" s="5"/>
      <c r="S64" s="5"/>
      <c r="T64" s="5"/>
      <c r="U64" s="64"/>
      <c r="V64" s="33"/>
      <c r="W64" s="64"/>
      <c r="X64" s="33"/>
      <c r="Y64" s="13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25" ht="15.75">
      <c r="A65" s="193" t="s">
        <v>92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20"/>
      <c r="P65" s="97"/>
      <c r="U65" s="64"/>
      <c r="V65" s="33"/>
      <c r="W65" s="64"/>
      <c r="X65" s="33"/>
      <c r="Y65" s="13"/>
    </row>
    <row r="66" spans="1:25" ht="15" customHeight="1">
      <c r="A66" s="193" t="s">
        <v>66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20"/>
      <c r="P66" s="97"/>
      <c r="U66" s="192"/>
      <c r="V66" s="192"/>
      <c r="W66" s="192"/>
      <c r="X66" s="192"/>
      <c r="Y66" s="13"/>
    </row>
    <row r="67" spans="1:25" ht="15">
      <c r="A67" s="193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21"/>
      <c r="P67" s="97"/>
      <c r="U67" s="5"/>
      <c r="V67" s="5"/>
      <c r="W67" s="5"/>
      <c r="X67" s="5"/>
      <c r="Y67" s="5"/>
    </row>
    <row r="68" spans="1:17" s="47" customFormat="1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P68" s="117"/>
      <c r="Q68" s="49"/>
    </row>
    <row r="69" spans="1:17" s="47" customFormat="1" ht="15.75" customHeight="1">
      <c r="A69" s="4"/>
      <c r="B69" s="5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P69" s="117"/>
      <c r="Q69" s="49"/>
    </row>
    <row r="70" spans="1:17" s="47" customFormat="1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P70" s="117"/>
      <c r="Q70" s="49"/>
    </row>
  </sheetData>
  <sheetProtection/>
  <mergeCells count="50">
    <mergeCell ref="A4:B4"/>
    <mergeCell ref="A9:A11"/>
    <mergeCell ref="B9:B11"/>
    <mergeCell ref="C9:J9"/>
    <mergeCell ref="K9:K11"/>
    <mergeCell ref="G10:H10"/>
    <mergeCell ref="B6:L6"/>
    <mergeCell ref="A29:B29"/>
    <mergeCell ref="Q9:Q12"/>
    <mergeCell ref="Q32:Z32"/>
    <mergeCell ref="Q33:Z33"/>
    <mergeCell ref="O9:O12"/>
    <mergeCell ref="P9:P12"/>
    <mergeCell ref="M9:M11"/>
    <mergeCell ref="N14:N15"/>
    <mergeCell ref="O14:O15"/>
    <mergeCell ref="P14:P15"/>
    <mergeCell ref="Q14:Q15"/>
    <mergeCell ref="S59:T59"/>
    <mergeCell ref="A58:H58"/>
    <mergeCell ref="I10:J10"/>
    <mergeCell ref="A12:L12"/>
    <mergeCell ref="L9:L11"/>
    <mergeCell ref="A44:L44"/>
    <mergeCell ref="A50:B50"/>
    <mergeCell ref="C10:D10"/>
    <mergeCell ref="E10:F10"/>
    <mergeCell ref="A34:B34"/>
    <mergeCell ref="Q34:Z34"/>
    <mergeCell ref="A35:L35"/>
    <mergeCell ref="A43:B43"/>
    <mergeCell ref="A30:L30"/>
    <mergeCell ref="Q30:Z30"/>
    <mergeCell ref="Q31:Z31"/>
    <mergeCell ref="S63:T63"/>
    <mergeCell ref="U66:V66"/>
    <mergeCell ref="A67:L67"/>
    <mergeCell ref="A52:B52"/>
    <mergeCell ref="A51:B51"/>
    <mergeCell ref="S61:T61"/>
    <mergeCell ref="Q62:R62"/>
    <mergeCell ref="Q52:W52"/>
    <mergeCell ref="A57:L57"/>
    <mergeCell ref="C55:F55"/>
    <mergeCell ref="S62:T62"/>
    <mergeCell ref="W66:X66"/>
    <mergeCell ref="A65:L65"/>
    <mergeCell ref="A66:L66"/>
    <mergeCell ref="S60:T60"/>
    <mergeCell ref="Q63:R63"/>
  </mergeCells>
  <printOptions horizontalCentered="1"/>
  <pageMargins left="0.25" right="0.25" top="0.75" bottom="0.75" header="0.3" footer="0.3"/>
  <pageSetup horizontalDpi="1200" verticalDpi="1200" orientation="portrait" paperSize="9" scale="91" r:id="rId2"/>
  <colBreaks count="2" manualBreakCount="2">
    <brk id="13" max="74" man="1"/>
    <brk id="28" max="7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Ania</cp:lastModifiedBy>
  <cp:lastPrinted>2019-07-09T10:08:33Z</cp:lastPrinted>
  <dcterms:created xsi:type="dcterms:W3CDTF">2012-01-09T22:56:51Z</dcterms:created>
  <dcterms:modified xsi:type="dcterms:W3CDTF">2021-09-05T17:44:52Z</dcterms:modified>
  <cp:category/>
  <cp:version/>
  <cp:contentType/>
  <cp:contentStatus/>
</cp:coreProperties>
</file>