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65" tabRatio="647" activeTab="1"/>
  </bookViews>
  <sheets>
    <sheet name="BS_wielozaw_kuch" sheetId="1" r:id="rId1"/>
    <sheet name="BS_wielozaw" sheetId="2" r:id="rId2"/>
  </sheets>
  <externalReferences>
    <externalReference r:id="rId5"/>
  </externalReferences>
  <definedNames>
    <definedName name="A_numerowanie_teoret">#REF!</definedName>
    <definedName name="B_wstaw_teoretyczny" localSheetId="0">'[1]311204_T_p_1'!#REF!</definedName>
    <definedName name="B_wstaw_teoretyczny">'[1]311204_T_p_1'!#REF!</definedName>
    <definedName name="_xlnm.Print_Area" localSheetId="0">'BS_wielozaw_kuch'!$A$1:$K$58</definedName>
    <definedName name="Szablon_T_Handl" localSheetId="0">'[1]311204_T_p_1'!#REF!</definedName>
    <definedName name="Szablon_T_Handl">'[1]311204_T_p_1'!#REF!</definedName>
  </definedNames>
  <calcPr fullCalcOnLoad="1"/>
</workbook>
</file>

<file path=xl/sharedStrings.xml><?xml version="1.0" encoding="utf-8"?>
<sst xmlns="http://schemas.openxmlformats.org/spreadsheetml/2006/main" count="173" uniqueCount="93">
  <si>
    <t>jest</t>
  </si>
  <si>
    <t>przyjęta liczba tygodni w ciągu roku szkolnego</t>
  </si>
  <si>
    <t>Lp</t>
  </si>
  <si>
    <t>Obowiązkowe zajęcia edukacyjne</t>
  </si>
  <si>
    <t>Klasa</t>
  </si>
  <si>
    <t>Godziny dodatkowe niezbędne do uzyskania minimum</t>
  </si>
  <si>
    <t>III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</si>
  <si>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</si>
  <si>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</si>
  <si>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</si>
  <si>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</si>
  <si>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</si>
  <si>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</si>
  <si>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</si>
  <si>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</si>
  <si>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</si>
  <si>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</si>
  <si>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</si>
  <si>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</si>
  <si>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Łączna liczba godzin</t>
  </si>
  <si>
    <t>Przedmioty w kształceniu zawodowym teoretycznym</t>
  </si>
  <si>
    <t>Przedmioty ogólnokształcące</t>
  </si>
  <si>
    <t>Weryfikacja tygodniowego wymiaru godzin</t>
  </si>
  <si>
    <t xml:space="preserve"> I</t>
  </si>
  <si>
    <t xml:space="preserve"> II</t>
  </si>
  <si>
    <t xml:space="preserve"> III</t>
  </si>
  <si>
    <t>klasa</t>
  </si>
  <si>
    <t>powinno być</t>
  </si>
  <si>
    <t>KONTROLA POPRAWNOŚCI PLANU</t>
  </si>
  <si>
    <t>Weryfikacja spełnienia ustalonego minimum</t>
  </si>
  <si>
    <t>Uwagi</t>
  </si>
  <si>
    <t>Zajęcia z wychowawcą</t>
  </si>
  <si>
    <t>I semestr</t>
  </si>
  <si>
    <t>II semestr</t>
  </si>
  <si>
    <t>*w szkolnym planie uwzględnia się również wymiar godzin zajęć określonych w par. 4 ust. 2 rozporządzenia w sprawie ramowych planów nauczania, t.j. m.in. religii lub etyki oraz wychowania do życia w rodzinie.</t>
  </si>
  <si>
    <t>Minimalna, ustalona liczba godzin w  okresie nauczania</t>
  </si>
  <si>
    <t>Liczba godzin tygodniowo      w trzyletnim okresie nauczania</t>
  </si>
  <si>
    <t>Liczba godzin w trzyletnim okresie nauczania</t>
  </si>
  <si>
    <t>Przedmioty w kształceniu zawodowym  praktycznym **</t>
  </si>
  <si>
    <r>
      <t xml:space="preserve">** </t>
    </r>
    <r>
      <rPr>
        <sz val="10"/>
        <rFont val="Arial"/>
        <family val="2"/>
      </rPr>
      <t>dla młodocianych pracowników wymiar godzin określają przepisy Kodeksu Pracy</t>
    </r>
  </si>
  <si>
    <t>Egzamin potwierdzający pierwszą kwalifikację (K1) odbywa się pod koniec 2 (semestru) klasy III</t>
  </si>
  <si>
    <t>zajęcia odbywają się w ośrodkach dokształcania i doskonalenia zawodowego odrębnie dla każdego zawodu</t>
  </si>
  <si>
    <t>przez okres 4 tygodni w każdej klasie, w wymiarze 34 godziny tygodniowo</t>
  </si>
  <si>
    <t xml:space="preserve">liczba dni w tygodniu przeznaczonych na </t>
  </si>
  <si>
    <t xml:space="preserve">praktyczną naukę zawodu organizowaną </t>
  </si>
  <si>
    <t>u pracodawców</t>
  </si>
  <si>
    <t>X</t>
  </si>
  <si>
    <r>
      <rPr>
        <sz val="12"/>
        <rFont val="Arial"/>
        <family val="2"/>
      </rPr>
      <t>Typ szkoły:</t>
    </r>
    <r>
      <rPr>
        <b/>
        <sz val="12"/>
        <rFont val="Arial"/>
        <family val="2"/>
      </rPr>
      <t xml:space="preserve"> Branzowa Szkola I stopnia  - </t>
    </r>
    <r>
      <rPr>
        <sz val="12"/>
        <rFont val="Arial"/>
        <family val="2"/>
      </rPr>
      <t xml:space="preserve">3-letni okres nauczania </t>
    </r>
    <r>
      <rPr>
        <vertAlign val="superscript"/>
        <sz val="12"/>
        <rFont val="Arial"/>
        <family val="2"/>
      </rPr>
      <t xml:space="preserve">/1/ </t>
    </r>
    <r>
      <rPr>
        <b/>
        <sz val="12"/>
        <rFont val="Arial"/>
        <family val="2"/>
      </rPr>
      <t xml:space="preserve"> </t>
    </r>
  </si>
  <si>
    <t>Język angielski</t>
  </si>
  <si>
    <t>Razem na obowiazkowe zajecia edukacyjneni zajęcia z wychowawcą</t>
  </si>
  <si>
    <t xml:space="preserve">OGÓŁEM </t>
  </si>
  <si>
    <t>doradztwo zawodowe- min 10 godz w trzyletnim okresie nauczania</t>
  </si>
  <si>
    <t>Zajęcia okreslone w par. 4 ust. 2 w spr ramowrych planów nauczania*)</t>
  </si>
  <si>
    <t>Religia/etyka</t>
  </si>
  <si>
    <t>Wychowanie do zycia w rodzinie</t>
  </si>
  <si>
    <t>RAZEM GODZIN</t>
  </si>
  <si>
    <t>Klasa wielozawodowa dla pracowników młodocianych</t>
  </si>
  <si>
    <t>wyposażenie i zasady bezpieczeństwa w gastronomii</t>
  </si>
  <si>
    <t>technologia gastronomiczna z towaroznawstwem</t>
  </si>
  <si>
    <t>język angielski zawodowy</t>
  </si>
  <si>
    <t>K1 - Przygotowanie i wydawanie dań (HGT.02)</t>
  </si>
  <si>
    <t>dla zawodu KUCHARZ</t>
  </si>
  <si>
    <t>kuch 2, inni 3</t>
  </si>
  <si>
    <t xml:space="preserve">I </t>
  </si>
  <si>
    <t>Razem w kształceniu zawodowym teoretycznym</t>
  </si>
  <si>
    <t>Razem wszystkich godzin</t>
  </si>
  <si>
    <t xml:space="preserve">II </t>
  </si>
  <si>
    <t xml:space="preserve">Kwalifikacje: zależnie od zawodu, </t>
  </si>
  <si>
    <t>przedmioty zawodowe kucharz ukryte</t>
  </si>
  <si>
    <r>
      <t xml:space="preserve">Podbudowa programowa: </t>
    </r>
    <r>
      <rPr>
        <b/>
        <sz val="12"/>
        <color indexed="8"/>
        <rFont val="Arial"/>
        <family val="2"/>
      </rPr>
      <t>szkoła podstawowa</t>
    </r>
  </si>
  <si>
    <r>
      <t xml:space="preserve">Kwalifikacje: zależnie od zawodu, dla zawodu </t>
    </r>
    <r>
      <rPr>
        <b/>
        <sz val="12"/>
        <color indexed="8"/>
        <rFont val="Arial"/>
        <family val="2"/>
      </rPr>
      <t>KUCHARZ</t>
    </r>
  </si>
  <si>
    <t>dla zawodu SPRZEDAWCA</t>
  </si>
  <si>
    <t>organizacja sprzedaży</t>
  </si>
  <si>
    <t>sprzedaż towarów</t>
  </si>
  <si>
    <t>j. angielski zawodowy</t>
  </si>
  <si>
    <t>przedsiębiorca w handlu</t>
  </si>
  <si>
    <t>K1- HAN.01 Prowadzenie sprzedaży</t>
  </si>
  <si>
    <t>Kwalifikacje: dla zawodu KUCHARZ oraz SPRZEDAWCA</t>
  </si>
  <si>
    <t>Razem wszystkich godzin SPRZEDAWCA</t>
  </si>
  <si>
    <t>Razem wszystkich godzin KUCHARZ</t>
  </si>
  <si>
    <t>Towaroznawstwo</t>
  </si>
  <si>
    <t>III CZ</t>
  </si>
  <si>
    <t>II C</t>
  </si>
  <si>
    <t>KL. II</t>
  </si>
  <si>
    <t>KL. III</t>
  </si>
  <si>
    <t>szkolny plan nauczania*  /przedmiotowe kształcenie zawodowego/ 2021/2022</t>
  </si>
  <si>
    <t xml:space="preserve"> szkolny plan nauczania*  /przedmiotowe kształcenie zawodowego/ 2021/2022</t>
  </si>
  <si>
    <t>kuch,sprz 2, inni 3</t>
  </si>
  <si>
    <t>godziny do dyspozycji dyrektora (aktywność i kreatywność),</t>
  </si>
  <si>
    <t>16a</t>
  </si>
  <si>
    <t>16b</t>
  </si>
  <si>
    <t>godziny do dyspozycji dyrektora (aktywność i kreatywność- w szkole),</t>
  </si>
  <si>
    <t>godziny do dyspozycji dyrektora (kompetencje zawodowe- u pracodawcy),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</si>
</sst>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3"/>
      <name val="Arial"/>
      <family val="2"/>
    </font>
    <font>
      <sz val="12"/>
      <color indexed="13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 style="thin"/>
      <right style="thin">
        <color indexed="9"/>
      </right>
      <top/>
      <bottom/>
    </border>
    <border>
      <left/>
      <right/>
      <top style="thin">
        <color indexed="9"/>
      </top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textRotation="90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center" vertical="center"/>
      <protection locked="0"/>
    </xf>
    <xf numFmtId="0" fontId="22" fillId="35" borderId="11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2" fillId="36" borderId="11" xfId="0" applyFont="1" applyFill="1" applyBorder="1" applyAlignment="1" applyProtection="1">
      <alignment vertical="center" wrapText="1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5" borderId="11" xfId="0" applyFont="1" applyFill="1" applyBorder="1" applyAlignment="1" applyProtection="1">
      <alignment/>
      <protection locked="0"/>
    </xf>
    <xf numFmtId="0" fontId="12" fillId="36" borderId="12" xfId="0" applyFont="1" applyFill="1" applyBorder="1" applyAlignment="1" applyProtection="1">
      <alignment horizontal="center" vertical="center"/>
      <protection/>
    </xf>
    <xf numFmtId="0" fontId="12" fillId="36" borderId="1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/>
      <protection locked="0"/>
    </xf>
    <xf numFmtId="0" fontId="15" fillId="36" borderId="1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17" fillId="37" borderId="14" xfId="0" applyFont="1" applyFill="1" applyBorder="1" applyAlignment="1" applyProtection="1">
      <alignment/>
      <protection/>
    </xf>
    <xf numFmtId="0" fontId="0" fillId="37" borderId="15" xfId="0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18" fillId="37" borderId="17" xfId="0" applyFont="1" applyFill="1" applyBorder="1" applyAlignment="1" applyProtection="1">
      <alignment horizontal="center" vertical="center"/>
      <protection/>
    </xf>
    <xf numFmtId="0" fontId="13" fillId="37" borderId="18" xfId="0" applyFont="1" applyFill="1" applyBorder="1" applyAlignment="1" applyProtection="1">
      <alignment horizontal="center" vertical="center"/>
      <protection/>
    </xf>
    <xf numFmtId="0" fontId="13" fillId="37" borderId="17" xfId="0" applyFont="1" applyFill="1" applyBorder="1" applyAlignment="1" applyProtection="1">
      <alignment horizontal="center" vertical="center"/>
      <protection/>
    </xf>
    <xf numFmtId="0" fontId="17" fillId="37" borderId="14" xfId="0" applyFont="1" applyFill="1" applyBorder="1" applyAlignment="1" applyProtection="1">
      <alignment horizontal="left" vertical="center"/>
      <protection/>
    </xf>
    <xf numFmtId="0" fontId="7" fillId="37" borderId="19" xfId="0" applyFont="1" applyFill="1" applyBorder="1" applyAlignment="1" applyProtection="1">
      <alignment horizontal="left"/>
      <protection/>
    </xf>
    <xf numFmtId="0" fontId="3" fillId="37" borderId="18" xfId="0" applyFont="1" applyFill="1" applyBorder="1" applyAlignment="1" applyProtection="1">
      <alignment horizontal="center" vertical="center"/>
      <protection/>
    </xf>
    <xf numFmtId="0" fontId="3" fillId="37" borderId="17" xfId="0" applyFont="1" applyFill="1" applyBorder="1" applyAlignment="1" applyProtection="1">
      <alignment horizontal="center" vertical="center"/>
      <protection/>
    </xf>
    <xf numFmtId="0" fontId="14" fillId="37" borderId="18" xfId="0" applyFont="1" applyFill="1" applyBorder="1" applyAlignment="1" applyProtection="1">
      <alignment horizontal="center"/>
      <protection/>
    </xf>
    <xf numFmtId="0" fontId="20" fillId="33" borderId="0" xfId="51" applyFont="1" applyFill="1" applyBorder="1" applyAlignment="1" applyProtection="1">
      <alignment horizontal="center" vertical="center" wrapText="1"/>
      <protection/>
    </xf>
    <xf numFmtId="0" fontId="14" fillId="37" borderId="20" xfId="0" applyFont="1" applyFill="1" applyBorder="1" applyAlignment="1" applyProtection="1">
      <alignment horizontal="center" vertical="center"/>
      <protection/>
    </xf>
    <xf numFmtId="0" fontId="14" fillId="37" borderId="21" xfId="0" applyFont="1" applyFill="1" applyBorder="1" applyAlignment="1" applyProtection="1">
      <alignment horizontal="center"/>
      <protection/>
    </xf>
    <xf numFmtId="0" fontId="14" fillId="37" borderId="18" xfId="0" applyFont="1" applyFill="1" applyBorder="1" applyAlignment="1" applyProtection="1">
      <alignment horizontal="center" vertical="center"/>
      <protection/>
    </xf>
    <xf numFmtId="0" fontId="17" fillId="33" borderId="0" xfId="51" applyFont="1" applyFill="1" applyBorder="1" applyAlignment="1" applyProtection="1">
      <alignment horizontal="center" vertical="center" wrapText="1"/>
      <protection/>
    </xf>
    <xf numFmtId="0" fontId="12" fillId="38" borderId="11" xfId="0" applyFont="1" applyFill="1" applyBorder="1" applyAlignment="1" applyProtection="1">
      <alignment horizontal="left" vertical="center"/>
      <protection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12" fillId="39" borderId="12" xfId="0" applyFont="1" applyFill="1" applyBorder="1" applyAlignment="1" applyProtection="1">
      <alignment horizontal="center" vertical="center"/>
      <protection/>
    </xf>
    <xf numFmtId="0" fontId="12" fillId="39" borderId="11" xfId="0" applyFont="1" applyFill="1" applyBorder="1" applyAlignment="1" applyProtection="1">
      <alignment horizontal="center" vertical="center"/>
      <protection/>
    </xf>
    <xf numFmtId="0" fontId="0" fillId="39" borderId="12" xfId="0" applyFill="1" applyBorder="1" applyAlignment="1" applyProtection="1">
      <alignment/>
      <protection/>
    </xf>
    <xf numFmtId="0" fontId="4" fillId="39" borderId="11" xfId="0" applyFont="1" applyFill="1" applyBorder="1" applyAlignment="1" applyProtection="1">
      <alignment horizontal="center" vertical="center"/>
      <protection/>
    </xf>
    <xf numFmtId="0" fontId="4" fillId="39" borderId="1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0" xfId="51" applyFont="1" applyFill="1" applyBorder="1" applyAlignment="1" applyProtection="1">
      <alignment horizontal="left" vertical="top" wrapText="1"/>
      <protection/>
    </xf>
    <xf numFmtId="0" fontId="0" fillId="35" borderId="11" xfId="0" applyFill="1" applyBorder="1" applyAlignment="1" applyProtection="1">
      <alignment wrapText="1"/>
      <protection locked="0"/>
    </xf>
    <xf numFmtId="0" fontId="0" fillId="35" borderId="11" xfId="0" applyFill="1" applyBorder="1" applyAlignment="1">
      <alignment horizontal="left" vertical="center" wrapText="1"/>
    </xf>
    <xf numFmtId="0" fontId="0" fillId="36" borderId="13" xfId="0" applyFont="1" applyFill="1" applyBorder="1" applyAlignment="1" applyProtection="1">
      <alignment/>
      <protection/>
    </xf>
    <xf numFmtId="0" fontId="14" fillId="37" borderId="0" xfId="0" applyFont="1" applyFill="1" applyBorder="1" applyAlignment="1" applyProtection="1">
      <alignment horizontal="center" vertical="center"/>
      <protection/>
    </xf>
    <xf numFmtId="0" fontId="13" fillId="37" borderId="0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5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40" borderId="11" xfId="0" applyFill="1" applyBorder="1" applyAlignment="1">
      <alignment/>
    </xf>
    <xf numFmtId="0" fontId="12" fillId="0" borderId="11" xfId="0" applyFont="1" applyBorder="1" applyAlignment="1">
      <alignment/>
    </xf>
    <xf numFmtId="0" fontId="0" fillId="36" borderId="13" xfId="0" applyFont="1" applyFill="1" applyBorder="1" applyAlignment="1" applyProtection="1">
      <alignment/>
      <protection/>
    </xf>
    <xf numFmtId="0" fontId="0" fillId="36" borderId="25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58" fillId="0" borderId="11" xfId="0" applyFont="1" applyBorder="1" applyAlignment="1">
      <alignment/>
    </xf>
    <xf numFmtId="0" fontId="0" fillId="39" borderId="12" xfId="0" applyFill="1" applyBorder="1" applyAlignment="1" applyProtection="1">
      <alignment/>
      <protection/>
    </xf>
    <xf numFmtId="0" fontId="0" fillId="36" borderId="13" xfId="0" applyFont="1" applyFill="1" applyBorder="1" applyAlignment="1" applyProtection="1">
      <alignment/>
      <protection/>
    </xf>
    <xf numFmtId="0" fontId="0" fillId="36" borderId="25" xfId="0" applyFont="1" applyFill="1" applyBorder="1" applyAlignment="1" applyProtection="1">
      <alignment/>
      <protection/>
    </xf>
    <xf numFmtId="0" fontId="12" fillId="36" borderId="25" xfId="0" applyFont="1" applyFill="1" applyBorder="1" applyAlignment="1" applyProtection="1">
      <alignment horizontal="center" vertical="center"/>
      <protection/>
    </xf>
    <xf numFmtId="0" fontId="0" fillId="40" borderId="25" xfId="0" applyFill="1" applyBorder="1" applyAlignment="1">
      <alignment horizontal="left" vertical="center" wrapText="1"/>
    </xf>
    <xf numFmtId="0" fontId="0" fillId="40" borderId="25" xfId="0" applyFont="1" applyFill="1" applyBorder="1" applyAlignment="1" applyProtection="1">
      <alignment horizontal="center" vertical="center"/>
      <protection locked="0"/>
    </xf>
    <xf numFmtId="0" fontId="12" fillId="40" borderId="13" xfId="0" applyFont="1" applyFill="1" applyBorder="1" applyAlignment="1" applyProtection="1">
      <alignment/>
      <protection locked="0"/>
    </xf>
    <xf numFmtId="0" fontId="12" fillId="41" borderId="13" xfId="0" applyFont="1" applyFill="1" applyBorder="1" applyAlignment="1" applyProtection="1">
      <alignment/>
      <protection locked="0"/>
    </xf>
    <xf numFmtId="0" fontId="0" fillId="41" borderId="25" xfId="0" applyFill="1" applyBorder="1" applyAlignment="1">
      <alignment horizontal="left" vertical="center" wrapText="1"/>
    </xf>
    <xf numFmtId="0" fontId="0" fillId="41" borderId="25" xfId="0" applyFont="1" applyFill="1" applyBorder="1" applyAlignment="1" applyProtection="1">
      <alignment horizontal="center" vertical="center"/>
      <protection locked="0"/>
    </xf>
    <xf numFmtId="0" fontId="12" fillId="40" borderId="25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24" fillId="35" borderId="11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/>
      <protection/>
    </xf>
    <xf numFmtId="0" fontId="0" fillId="36" borderId="25" xfId="0" applyFont="1" applyFill="1" applyBorder="1" applyAlignment="1" applyProtection="1">
      <alignment/>
      <protection/>
    </xf>
    <xf numFmtId="0" fontId="12" fillId="42" borderId="13" xfId="0" applyFont="1" applyFill="1" applyBorder="1" applyAlignment="1" applyProtection="1">
      <alignment/>
      <protection locked="0"/>
    </xf>
    <xf numFmtId="0" fontId="0" fillId="42" borderId="25" xfId="0" applyFill="1" applyBorder="1" applyAlignment="1">
      <alignment horizontal="left" vertical="center" wrapText="1"/>
    </xf>
    <xf numFmtId="0" fontId="0" fillId="42" borderId="2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left" vertical="center" wrapText="1"/>
    </xf>
    <xf numFmtId="0" fontId="21" fillId="42" borderId="0" xfId="0" applyFont="1" applyFill="1" applyAlignment="1" applyProtection="1">
      <alignment/>
      <protection/>
    </xf>
    <xf numFmtId="0" fontId="21" fillId="42" borderId="0" xfId="0" applyFont="1" applyFill="1" applyAlignment="1" applyProtection="1">
      <alignment/>
      <protection/>
    </xf>
    <xf numFmtId="0" fontId="5" fillId="10" borderId="0" xfId="0" applyFont="1" applyFill="1" applyAlignment="1" applyProtection="1">
      <alignment/>
      <protection/>
    </xf>
    <xf numFmtId="0" fontId="21" fillId="1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58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6" xfId="51" applyFont="1" applyFill="1" applyBorder="1" applyAlignment="1" applyProtection="1">
      <alignment horizontal="left" vertical="top" wrapText="1"/>
      <protection/>
    </xf>
    <xf numFmtId="0" fontId="0" fillId="37" borderId="14" xfId="0" applyFill="1" applyBorder="1" applyAlignment="1" applyProtection="1">
      <alignment horizontal="left"/>
      <protection/>
    </xf>
    <xf numFmtId="0" fontId="0" fillId="37" borderId="17" xfId="0" applyFill="1" applyBorder="1" applyAlignment="1" applyProtection="1">
      <alignment horizontal="left"/>
      <protection/>
    </xf>
    <xf numFmtId="0" fontId="14" fillId="37" borderId="14" xfId="0" applyFont="1" applyFill="1" applyBorder="1" applyAlignment="1" applyProtection="1">
      <alignment horizontal="left"/>
      <protection/>
    </xf>
    <xf numFmtId="0" fontId="14" fillId="37" borderId="17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3" fillId="37" borderId="14" xfId="0" applyFont="1" applyFill="1" applyBorder="1" applyAlignment="1" applyProtection="1">
      <alignment horizontal="left"/>
      <protection/>
    </xf>
    <xf numFmtId="0" fontId="13" fillId="37" borderId="17" xfId="0" applyFont="1" applyFill="1" applyBorder="1" applyAlignment="1" applyProtection="1">
      <alignment horizontal="left"/>
      <protection/>
    </xf>
    <xf numFmtId="0" fontId="22" fillId="35" borderId="10" xfId="0" applyFont="1" applyFill="1" applyBorder="1" applyAlignment="1" applyProtection="1">
      <alignment horizontal="center" vertical="center"/>
      <protection locked="0"/>
    </xf>
    <xf numFmtId="0" fontId="22" fillId="35" borderId="27" xfId="0" applyFont="1" applyFill="1" applyBorder="1" applyAlignment="1" applyProtection="1">
      <alignment horizontal="center" vertical="center"/>
      <protection locked="0"/>
    </xf>
    <xf numFmtId="0" fontId="22" fillId="35" borderId="28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27" xfId="0" applyFont="1" applyFill="1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 horizontal="center"/>
      <protection locked="0"/>
    </xf>
    <xf numFmtId="0" fontId="19" fillId="35" borderId="10" xfId="0" applyFont="1" applyFill="1" applyBorder="1" applyAlignment="1" applyProtection="1">
      <alignment horizontal="center" wrapText="1"/>
      <protection locked="0"/>
    </xf>
    <xf numFmtId="0" fontId="19" fillId="35" borderId="27" xfId="0" applyFont="1" applyFill="1" applyBorder="1" applyAlignment="1" applyProtection="1">
      <alignment horizontal="center" wrapText="1"/>
      <protection locked="0"/>
    </xf>
    <xf numFmtId="0" fontId="19" fillId="35" borderId="28" xfId="0" applyFont="1" applyFill="1" applyBorder="1" applyAlignment="1" applyProtection="1">
      <alignment horizontal="center" wrapText="1"/>
      <protection locked="0"/>
    </xf>
    <xf numFmtId="0" fontId="12" fillId="39" borderId="13" xfId="0" applyFont="1" applyFill="1" applyBorder="1" applyAlignment="1" applyProtection="1">
      <alignment horizontal="right" wrapText="1"/>
      <protection/>
    </xf>
    <xf numFmtId="0" fontId="12" fillId="39" borderId="12" xfId="0" applyFont="1" applyFill="1" applyBorder="1" applyAlignment="1" applyProtection="1">
      <alignment horizontal="right" wrapText="1"/>
      <protection/>
    </xf>
    <xf numFmtId="0" fontId="12" fillId="36" borderId="13" xfId="0" applyFont="1" applyFill="1" applyBorder="1" applyAlignment="1" applyProtection="1">
      <alignment vertical="center" wrapText="1"/>
      <protection/>
    </xf>
    <xf numFmtId="0" fontId="12" fillId="36" borderId="25" xfId="0" applyFont="1" applyFill="1" applyBorder="1" applyAlignment="1" applyProtection="1">
      <alignment vertical="center" wrapText="1"/>
      <protection/>
    </xf>
    <xf numFmtId="0" fontId="12" fillId="38" borderId="13" xfId="0" applyFont="1" applyFill="1" applyBorder="1" applyAlignment="1" applyProtection="1">
      <alignment horizontal="left" vertical="center"/>
      <protection/>
    </xf>
    <xf numFmtId="0" fontId="12" fillId="38" borderId="25" xfId="0" applyFont="1" applyFill="1" applyBorder="1" applyAlignment="1" applyProtection="1">
      <alignment horizontal="left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8" borderId="10" xfId="0" applyFont="1" applyFill="1" applyBorder="1" applyAlignment="1" applyProtection="1">
      <alignment horizontal="center" vertical="center"/>
      <protection/>
    </xf>
    <xf numFmtId="0" fontId="0" fillId="38" borderId="27" xfId="0" applyFont="1" applyFill="1" applyBorder="1" applyAlignment="1" applyProtection="1">
      <alignment horizontal="center" vertical="center"/>
      <protection/>
    </xf>
    <xf numFmtId="0" fontId="0" fillId="38" borderId="28" xfId="0" applyFont="1" applyFill="1" applyBorder="1" applyAlignment="1" applyProtection="1">
      <alignment horizontal="center" vertical="center"/>
      <protection/>
    </xf>
    <xf numFmtId="0" fontId="0" fillId="36" borderId="13" xfId="0" applyFont="1" applyFill="1" applyBorder="1" applyAlignment="1" applyProtection="1">
      <alignment/>
      <protection/>
    </xf>
    <xf numFmtId="0" fontId="0" fillId="36" borderId="25" xfId="0" applyFont="1" applyFill="1" applyBorder="1" applyAlignment="1" applyProtection="1">
      <alignment/>
      <protection/>
    </xf>
    <xf numFmtId="0" fontId="0" fillId="36" borderId="12" xfId="0" applyFont="1" applyFill="1" applyBorder="1" applyAlignment="1" applyProtection="1">
      <alignment/>
      <protection/>
    </xf>
    <xf numFmtId="0" fontId="12" fillId="0" borderId="13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40" borderId="13" xfId="0" applyFont="1" applyFill="1" applyBorder="1" applyAlignment="1">
      <alignment horizontal="right"/>
    </xf>
    <xf numFmtId="0" fontId="12" fillId="40" borderId="12" xfId="0" applyFont="1" applyFill="1" applyBorder="1" applyAlignment="1">
      <alignment horizontal="right"/>
    </xf>
    <xf numFmtId="0" fontId="12" fillId="40" borderId="13" xfId="0" applyFont="1" applyFill="1" applyBorder="1" applyAlignment="1">
      <alignment horizontal="center"/>
    </xf>
    <xf numFmtId="0" fontId="12" fillId="40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37" borderId="29" xfId="51" applyFont="1" applyFill="1" applyBorder="1" applyAlignment="1" applyProtection="1">
      <alignment horizontal="left" vertical="center"/>
      <protection/>
    </xf>
    <xf numFmtId="0" fontId="13" fillId="37" borderId="24" xfId="51" applyFont="1" applyFill="1" applyBorder="1" applyAlignment="1" applyProtection="1">
      <alignment horizontal="left" vertical="center"/>
      <protection/>
    </xf>
    <xf numFmtId="0" fontId="20" fillId="37" borderId="21" xfId="51" applyFont="1" applyFill="1" applyBorder="1" applyAlignment="1" applyProtection="1">
      <alignment horizontal="center" vertical="center" wrapText="1"/>
      <protection/>
    </xf>
    <xf numFmtId="0" fontId="20" fillId="37" borderId="30" xfId="51" applyFont="1" applyFill="1" applyBorder="1" applyAlignment="1" applyProtection="1">
      <alignment horizontal="center" vertical="center" wrapText="1"/>
      <protection/>
    </xf>
    <xf numFmtId="0" fontId="20" fillId="37" borderId="29" xfId="51" applyFont="1" applyFill="1" applyBorder="1" applyAlignment="1" applyProtection="1">
      <alignment horizontal="center" vertical="center" wrapText="1"/>
      <protection/>
    </xf>
    <xf numFmtId="0" fontId="20" fillId="37" borderId="31" xfId="51" applyFont="1" applyFill="1" applyBorder="1" applyAlignment="1" applyProtection="1">
      <alignment horizontal="center" vertical="center" wrapText="1"/>
      <protection/>
    </xf>
    <xf numFmtId="0" fontId="17" fillId="37" borderId="29" xfId="51" applyFont="1" applyFill="1" applyBorder="1" applyAlignment="1" applyProtection="1">
      <alignment horizontal="center" vertical="center" wrapText="1"/>
      <protection/>
    </xf>
    <xf numFmtId="0" fontId="17" fillId="37" borderId="31" xfId="51" applyFont="1" applyFill="1" applyBorder="1" applyAlignment="1" applyProtection="1">
      <alignment horizontal="center" vertical="center" wrapText="1"/>
      <protection/>
    </xf>
    <xf numFmtId="0" fontId="12" fillId="39" borderId="13" xfId="0" applyFont="1" applyFill="1" applyBorder="1" applyAlignment="1" applyProtection="1">
      <alignment horizontal="left" vertical="center"/>
      <protection/>
    </xf>
    <xf numFmtId="0" fontId="12" fillId="39" borderId="25" xfId="0" applyFont="1" applyFill="1" applyBorder="1" applyAlignment="1" applyProtection="1">
      <alignment horizontal="left" vertical="center"/>
      <protection/>
    </xf>
    <xf numFmtId="0" fontId="0" fillId="39" borderId="25" xfId="0" applyFill="1" applyBorder="1" applyAlignment="1" applyProtection="1">
      <alignment/>
      <protection/>
    </xf>
    <xf numFmtId="0" fontId="0" fillId="39" borderId="12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52</xdr:row>
      <xdr:rowOff>0</xdr:rowOff>
    </xdr:from>
    <xdr:to>
      <xdr:col>11</xdr:col>
      <xdr:colOff>209550</xdr:colOff>
      <xdr:row>53</xdr:row>
      <xdr:rowOff>85725</xdr:rowOff>
    </xdr:to>
    <xdr:sp>
      <xdr:nvSpPr>
        <xdr:cNvPr id="1" name="Strzałka w lewo 2"/>
        <xdr:cNvSpPr>
          <a:spLocks/>
        </xdr:cNvSpPr>
      </xdr:nvSpPr>
      <xdr:spPr>
        <a:xfrm rot="3496320">
          <a:off x="7067550" y="9915525"/>
          <a:ext cx="95250" cy="428625"/>
        </a:xfrm>
        <a:prstGeom prst="leftArrow">
          <a:avLst>
            <a:gd name="adj" fmla="val -31152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35</xdr:row>
      <xdr:rowOff>66675</xdr:rowOff>
    </xdr:from>
    <xdr:to>
      <xdr:col>11</xdr:col>
      <xdr:colOff>342900</xdr:colOff>
      <xdr:row>35</xdr:row>
      <xdr:rowOff>161925</xdr:rowOff>
    </xdr:to>
    <xdr:sp>
      <xdr:nvSpPr>
        <xdr:cNvPr id="2" name="Strzałka w lewo 3"/>
        <xdr:cNvSpPr>
          <a:spLocks/>
        </xdr:cNvSpPr>
      </xdr:nvSpPr>
      <xdr:spPr>
        <a:xfrm>
          <a:off x="6943725" y="7467600"/>
          <a:ext cx="352425" cy="95250"/>
        </a:xfrm>
        <a:prstGeom prst="leftArrow">
          <a:avLst>
            <a:gd name="adj" fmla="val -9990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14</xdr:row>
      <xdr:rowOff>114300</xdr:rowOff>
    </xdr:from>
    <xdr:to>
      <xdr:col>11</xdr:col>
      <xdr:colOff>342900</xdr:colOff>
      <xdr:row>15</xdr:row>
      <xdr:rowOff>47625</xdr:rowOff>
    </xdr:to>
    <xdr:sp>
      <xdr:nvSpPr>
        <xdr:cNvPr id="3" name="Strzałka w lewo 4"/>
        <xdr:cNvSpPr>
          <a:spLocks/>
        </xdr:cNvSpPr>
      </xdr:nvSpPr>
      <xdr:spPr>
        <a:xfrm>
          <a:off x="6943725" y="3314700"/>
          <a:ext cx="352425" cy="95250"/>
        </a:xfrm>
        <a:prstGeom prst="leftArrow">
          <a:avLst>
            <a:gd name="adj" fmla="val -9990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647700</xdr:colOff>
      <xdr:row>34</xdr:row>
      <xdr:rowOff>66675</xdr:rowOff>
    </xdr:from>
    <xdr:to>
      <xdr:col>11</xdr:col>
      <xdr:colOff>342900</xdr:colOff>
      <xdr:row>34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6953250" y="6829425"/>
          <a:ext cx="381000" cy="95250"/>
        </a:xfrm>
        <a:prstGeom prst="leftArrow">
          <a:avLst>
            <a:gd name="adj" fmla="val -12236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14</xdr:row>
      <xdr:rowOff>114300</xdr:rowOff>
    </xdr:from>
    <xdr:to>
      <xdr:col>11</xdr:col>
      <xdr:colOff>342900</xdr:colOff>
      <xdr:row>15</xdr:row>
      <xdr:rowOff>47625</xdr:rowOff>
    </xdr:to>
    <xdr:sp>
      <xdr:nvSpPr>
        <xdr:cNvPr id="2" name="Strzałka w lewo 2"/>
        <xdr:cNvSpPr>
          <a:spLocks/>
        </xdr:cNvSpPr>
      </xdr:nvSpPr>
      <xdr:spPr>
        <a:xfrm>
          <a:off x="6953250" y="3219450"/>
          <a:ext cx="381000" cy="114300"/>
        </a:xfrm>
        <a:prstGeom prst="leftArrow">
          <a:avLst>
            <a:gd name="adj" fmla="val -9967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ilia.maciejewska.MEN-3545\Ustawienia%20lokalne\Temporary%20Internet%20Files\Content.Outlook\32262Z0G\Users\Kamil\Desktop\311204%20technikum%20budownictwa\311204_Technik_budownictwa_09.01.2012_W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04_T_p"/>
      <sheetName val="311204_T_p_1"/>
      <sheetName val="311204_T_p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2.75"/>
  <cols>
    <col min="1" max="1" width="3.8515625" style="3" customWidth="1"/>
    <col min="2" max="2" width="38.8515625" style="3" customWidth="1"/>
    <col min="3" max="5" width="4.8515625" style="3" customWidth="1"/>
    <col min="6" max="6" width="4.8515625" style="32" customWidth="1"/>
    <col min="7" max="8" width="4.8515625" style="3" customWidth="1"/>
    <col min="9" max="10" width="11.28125" style="3" customWidth="1"/>
    <col min="11" max="11" width="9.8515625" style="3" customWidth="1"/>
    <col min="12" max="12" width="5.421875" style="1" customWidth="1"/>
    <col min="13" max="13" width="10.00390625" style="3" customWidth="1"/>
    <col min="14" max="14" width="9.28125" style="3" customWidth="1"/>
    <col min="15" max="15" width="10.57421875" style="3" customWidth="1"/>
    <col min="16" max="16" width="9.140625" style="3" customWidth="1"/>
    <col min="17" max="17" width="11.00390625" style="3" customWidth="1"/>
    <col min="18" max="16384" width="9.140625" style="3" customWidth="1"/>
  </cols>
  <sheetData>
    <row r="1" spans="1:14" ht="18">
      <c r="A1" s="178" t="s">
        <v>85</v>
      </c>
      <c r="B1" s="178"/>
      <c r="C1" s="178"/>
      <c r="D1" s="178"/>
      <c r="E1" s="178"/>
      <c r="F1" s="178"/>
      <c r="G1" s="178"/>
      <c r="H1" s="178"/>
      <c r="I1" s="178"/>
      <c r="J1" s="178"/>
      <c r="K1" s="70"/>
      <c r="M1" s="2"/>
      <c r="N1" s="2"/>
    </row>
    <row r="2" spans="1:15" ht="18.75">
      <c r="A2" s="69" t="s">
        <v>47</v>
      </c>
      <c r="B2" s="69"/>
      <c r="C2" s="69"/>
      <c r="D2" s="69"/>
      <c r="E2" s="69"/>
      <c r="F2" s="69"/>
      <c r="G2" s="69"/>
      <c r="H2" s="69"/>
      <c r="I2" s="69" t="s">
        <v>84</v>
      </c>
      <c r="J2" s="69"/>
      <c r="K2" s="69"/>
      <c r="M2" s="4"/>
      <c r="N2" s="4"/>
      <c r="O2" s="5"/>
    </row>
    <row r="3" spans="1:15" ht="15">
      <c r="A3" s="71" t="s">
        <v>56</v>
      </c>
      <c r="B3" s="71"/>
      <c r="C3" s="71"/>
      <c r="D3" s="71"/>
      <c r="E3" s="71"/>
      <c r="F3" s="71"/>
      <c r="G3" s="71"/>
      <c r="H3" s="71"/>
      <c r="I3" s="71"/>
      <c r="J3" s="71"/>
      <c r="K3" s="71"/>
      <c r="M3" s="6"/>
      <c r="N3" s="6"/>
      <c r="O3" s="5"/>
    </row>
    <row r="4" spans="1:11" ht="15.75">
      <c r="A4" s="71" t="s">
        <v>69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5.75">
      <c r="A5" s="71" t="s">
        <v>70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4" ht="18">
      <c r="A6" s="108" t="s">
        <v>60</v>
      </c>
      <c r="B6" s="109"/>
      <c r="C6" s="109"/>
      <c r="D6" s="71"/>
      <c r="E6" s="84"/>
      <c r="F6" s="84"/>
      <c r="G6" s="84"/>
      <c r="H6" s="84"/>
      <c r="I6" s="84"/>
      <c r="J6" s="72"/>
      <c r="K6" s="72"/>
      <c r="M6" s="7"/>
      <c r="N6" s="5"/>
    </row>
    <row r="7" spans="1:18" ht="18" customHeight="1">
      <c r="A7" s="168" t="s">
        <v>2</v>
      </c>
      <c r="B7" s="168" t="s">
        <v>3</v>
      </c>
      <c r="C7" s="170" t="s">
        <v>4</v>
      </c>
      <c r="D7" s="171"/>
      <c r="E7" s="171"/>
      <c r="F7" s="171"/>
      <c r="G7" s="171"/>
      <c r="H7" s="172"/>
      <c r="I7" s="173" t="s">
        <v>36</v>
      </c>
      <c r="J7" s="176" t="s">
        <v>37</v>
      </c>
      <c r="K7" s="175" t="s">
        <v>5</v>
      </c>
      <c r="L7" s="58"/>
      <c r="M7" s="59">
        <v>32</v>
      </c>
      <c r="N7" s="57" t="s">
        <v>1</v>
      </c>
      <c r="R7" s="61"/>
    </row>
    <row r="8" spans="1:17" ht="18" customHeight="1">
      <c r="A8" s="168"/>
      <c r="B8" s="168"/>
      <c r="C8" s="179" t="s">
        <v>63</v>
      </c>
      <c r="D8" s="180"/>
      <c r="E8" s="179" t="s">
        <v>66</v>
      </c>
      <c r="F8" s="180"/>
      <c r="G8" s="179" t="s">
        <v>81</v>
      </c>
      <c r="H8" s="180"/>
      <c r="I8" s="174"/>
      <c r="J8" s="177"/>
      <c r="K8" s="177"/>
      <c r="L8" s="58"/>
      <c r="M8" s="156" t="s">
        <v>28</v>
      </c>
      <c r="N8" s="157"/>
      <c r="O8" s="157"/>
      <c r="P8" s="157"/>
      <c r="Q8" s="60"/>
    </row>
    <row r="9" spans="1:15" ht="45.75" customHeight="1">
      <c r="A9" s="169"/>
      <c r="B9" s="169"/>
      <c r="C9" s="9" t="s">
        <v>32</v>
      </c>
      <c r="D9" s="9" t="s">
        <v>33</v>
      </c>
      <c r="E9" s="9" t="s">
        <v>32</v>
      </c>
      <c r="F9" s="9" t="s">
        <v>33</v>
      </c>
      <c r="G9" s="9" t="s">
        <v>32</v>
      </c>
      <c r="H9" s="9" t="s">
        <v>33</v>
      </c>
      <c r="I9" s="175"/>
      <c r="J9" s="177"/>
      <c r="K9" s="177"/>
      <c r="L9" s="8"/>
      <c r="M9" s="158" t="s">
        <v>35</v>
      </c>
      <c r="N9" s="160" t="s">
        <v>29</v>
      </c>
      <c r="O9" s="162" t="s">
        <v>30</v>
      </c>
    </row>
    <row r="10" spans="1:15" ht="18" customHeight="1">
      <c r="A10" s="164" t="s">
        <v>21</v>
      </c>
      <c r="B10" s="165"/>
      <c r="C10" s="166"/>
      <c r="D10" s="166"/>
      <c r="E10" s="166"/>
      <c r="F10" s="166"/>
      <c r="G10" s="166"/>
      <c r="H10" s="166"/>
      <c r="I10" s="166"/>
      <c r="J10" s="167"/>
      <c r="K10" s="54"/>
      <c r="L10" s="8"/>
      <c r="M10" s="159"/>
      <c r="N10" s="161"/>
      <c r="O10" s="163"/>
    </row>
    <row r="11" spans="1:17" ht="12.75">
      <c r="A11" s="10">
        <v>1</v>
      </c>
      <c r="B11" s="11" t="s">
        <v>7</v>
      </c>
      <c r="C11" s="12">
        <v>2</v>
      </c>
      <c r="D11" s="12">
        <v>2</v>
      </c>
      <c r="E11" s="12">
        <v>2</v>
      </c>
      <c r="F11" s="13">
        <v>2</v>
      </c>
      <c r="G11" s="12">
        <v>2</v>
      </c>
      <c r="H11" s="12">
        <v>2</v>
      </c>
      <c r="I11" s="52">
        <f aca="true" t="shared" si="0" ref="I11:I24">SUM(C11:H11)/2</f>
        <v>6</v>
      </c>
      <c r="J11" s="53">
        <f aca="true" t="shared" si="1" ref="J11:J24">I11*$M$7+K11</f>
        <v>192</v>
      </c>
      <c r="K11" s="14"/>
      <c r="M11" s="44">
        <v>160</v>
      </c>
      <c r="N11" s="38" t="str">
        <f aca="true" t="shared" si="2" ref="N11:N24">IF((J11+K11)&gt;=M11,"OK","BŁĄD")</f>
        <v>OK</v>
      </c>
      <c r="O11" s="38" t="str">
        <f aca="true" t="shared" si="3" ref="O11:O24">IF(J11&gt;M11,"więcej","")</f>
        <v>więcej</v>
      </c>
      <c r="P11" s="45"/>
      <c r="Q11" s="49"/>
    </row>
    <row r="12" spans="1:17" ht="12.75">
      <c r="A12" s="10">
        <v>2</v>
      </c>
      <c r="B12" s="75" t="s">
        <v>48</v>
      </c>
      <c r="C12" s="12">
        <v>2</v>
      </c>
      <c r="D12" s="12">
        <v>2</v>
      </c>
      <c r="E12" s="12">
        <v>2</v>
      </c>
      <c r="F12" s="13">
        <v>2</v>
      </c>
      <c r="G12" s="12">
        <v>1</v>
      </c>
      <c r="H12" s="12">
        <v>1</v>
      </c>
      <c r="I12" s="52">
        <f t="shared" si="0"/>
        <v>5</v>
      </c>
      <c r="J12" s="53">
        <f t="shared" si="1"/>
        <v>162</v>
      </c>
      <c r="K12" s="15">
        <v>2</v>
      </c>
      <c r="M12" s="46">
        <v>130</v>
      </c>
      <c r="N12" s="38" t="str">
        <f t="shared" si="2"/>
        <v>OK</v>
      </c>
      <c r="O12" s="38" t="str">
        <f t="shared" si="3"/>
        <v>więcej</v>
      </c>
      <c r="Q12" s="49"/>
    </row>
    <row r="13" spans="1:15" ht="12.75">
      <c r="A13" s="10">
        <v>3</v>
      </c>
      <c r="B13" s="11" t="s">
        <v>8</v>
      </c>
      <c r="C13" s="12">
        <v>1</v>
      </c>
      <c r="D13" s="12">
        <v>1</v>
      </c>
      <c r="E13" s="12">
        <v>1</v>
      </c>
      <c r="F13" s="13">
        <v>1</v>
      </c>
      <c r="G13" s="12">
        <v>1</v>
      </c>
      <c r="H13" s="12">
        <v>1</v>
      </c>
      <c r="I13" s="52">
        <f t="shared" si="0"/>
        <v>3</v>
      </c>
      <c r="J13" s="53">
        <f t="shared" si="1"/>
        <v>96</v>
      </c>
      <c r="K13" s="15"/>
      <c r="M13" s="47">
        <v>60</v>
      </c>
      <c r="N13" s="38" t="str">
        <f t="shared" si="2"/>
        <v>OK</v>
      </c>
      <c r="O13" s="38" t="str">
        <f t="shared" si="3"/>
        <v>więcej</v>
      </c>
    </row>
    <row r="14" spans="1:15" ht="12.75" customHeight="1">
      <c r="A14" s="10">
        <v>4</v>
      </c>
      <c r="B14" s="11" t="s">
        <v>9</v>
      </c>
      <c r="C14" s="12">
        <v>0</v>
      </c>
      <c r="D14" s="12">
        <v>0</v>
      </c>
      <c r="E14" s="12">
        <v>0</v>
      </c>
      <c r="F14" s="13">
        <v>0</v>
      </c>
      <c r="G14" s="12">
        <v>1</v>
      </c>
      <c r="H14" s="12">
        <v>1</v>
      </c>
      <c r="I14" s="52">
        <f t="shared" si="0"/>
        <v>1</v>
      </c>
      <c r="J14" s="53">
        <f t="shared" si="1"/>
        <v>32</v>
      </c>
      <c r="K14" s="15"/>
      <c r="M14" s="47">
        <v>30</v>
      </c>
      <c r="N14" s="38" t="str">
        <f t="shared" si="2"/>
        <v>OK</v>
      </c>
      <c r="O14" s="38" t="str">
        <f t="shared" si="3"/>
        <v>więcej</v>
      </c>
    </row>
    <row r="15" spans="1:15" ht="12.75">
      <c r="A15" s="10">
        <v>5</v>
      </c>
      <c r="B15" s="11" t="s">
        <v>10</v>
      </c>
      <c r="C15" s="12">
        <v>0</v>
      </c>
      <c r="D15" s="12">
        <v>0</v>
      </c>
      <c r="E15" s="13">
        <v>1</v>
      </c>
      <c r="F15" s="13">
        <v>1</v>
      </c>
      <c r="G15" s="76">
        <v>1</v>
      </c>
      <c r="H15" s="76">
        <v>1</v>
      </c>
      <c r="I15" s="52">
        <f t="shared" si="0"/>
        <v>2</v>
      </c>
      <c r="J15" s="53">
        <f t="shared" si="1"/>
        <v>64</v>
      </c>
      <c r="K15" s="15"/>
      <c r="M15" s="47">
        <v>60</v>
      </c>
      <c r="N15" s="38" t="str">
        <f t="shared" si="2"/>
        <v>OK</v>
      </c>
      <c r="O15" s="38" t="str">
        <f t="shared" si="3"/>
        <v>więcej</v>
      </c>
    </row>
    <row r="16" spans="1:15" ht="12.75">
      <c r="A16" s="10">
        <v>6</v>
      </c>
      <c r="B16" s="11" t="s">
        <v>11</v>
      </c>
      <c r="C16" s="12">
        <v>2</v>
      </c>
      <c r="D16" s="12">
        <v>2</v>
      </c>
      <c r="E16" s="12">
        <v>1</v>
      </c>
      <c r="F16" s="13">
        <v>1</v>
      </c>
      <c r="G16" s="12">
        <v>0</v>
      </c>
      <c r="H16" s="12">
        <v>0</v>
      </c>
      <c r="I16" s="52">
        <f t="shared" si="0"/>
        <v>3</v>
      </c>
      <c r="J16" s="53">
        <f t="shared" si="1"/>
        <v>96</v>
      </c>
      <c r="K16" s="15"/>
      <c r="M16" s="47">
        <v>30</v>
      </c>
      <c r="N16" s="38" t="str">
        <f t="shared" si="2"/>
        <v>OK</v>
      </c>
      <c r="O16" s="38" t="str">
        <f t="shared" si="3"/>
        <v>więcej</v>
      </c>
    </row>
    <row r="17" spans="1:15" ht="12.75">
      <c r="A17" s="10">
        <v>7</v>
      </c>
      <c r="B17" s="11" t="s">
        <v>12</v>
      </c>
      <c r="C17" s="13">
        <v>0</v>
      </c>
      <c r="D17" s="13">
        <v>0</v>
      </c>
      <c r="E17" s="12">
        <v>1</v>
      </c>
      <c r="F17" s="13">
        <v>1</v>
      </c>
      <c r="G17" s="12">
        <v>2</v>
      </c>
      <c r="H17" s="12">
        <v>2</v>
      </c>
      <c r="I17" s="52">
        <f t="shared" si="0"/>
        <v>3</v>
      </c>
      <c r="J17" s="53">
        <f t="shared" si="1"/>
        <v>96</v>
      </c>
      <c r="K17" s="15"/>
      <c r="M17" s="47">
        <v>30</v>
      </c>
      <c r="N17" s="38" t="str">
        <f t="shared" si="2"/>
        <v>OK</v>
      </c>
      <c r="O17" s="38" t="str">
        <f t="shared" si="3"/>
        <v>więcej</v>
      </c>
    </row>
    <row r="18" spans="1:15" ht="12.75">
      <c r="A18" s="10">
        <v>8</v>
      </c>
      <c r="B18" s="11" t="s">
        <v>13</v>
      </c>
      <c r="C18" s="12">
        <v>0</v>
      </c>
      <c r="D18" s="12">
        <v>0</v>
      </c>
      <c r="E18" s="12">
        <v>0</v>
      </c>
      <c r="F18" s="13">
        <v>0</v>
      </c>
      <c r="G18" s="12">
        <v>0</v>
      </c>
      <c r="H18" s="12">
        <v>0</v>
      </c>
      <c r="I18" s="52">
        <f t="shared" si="0"/>
        <v>0</v>
      </c>
      <c r="J18" s="53">
        <f t="shared" si="1"/>
        <v>0</v>
      </c>
      <c r="K18" s="15"/>
      <c r="M18" s="47">
        <v>30</v>
      </c>
      <c r="N18" s="38" t="str">
        <f t="shared" si="2"/>
        <v>BŁĄD</v>
      </c>
      <c r="O18" s="38">
        <f t="shared" si="3"/>
      </c>
    </row>
    <row r="19" spans="1:15" ht="12.75">
      <c r="A19" s="10">
        <v>9</v>
      </c>
      <c r="B19" s="11" t="s">
        <v>14</v>
      </c>
      <c r="C19" s="12">
        <v>0</v>
      </c>
      <c r="D19" s="12">
        <v>0</v>
      </c>
      <c r="E19" s="12">
        <v>0</v>
      </c>
      <c r="F19" s="13">
        <v>0</v>
      </c>
      <c r="G19" s="12">
        <v>0</v>
      </c>
      <c r="H19" s="12">
        <v>0</v>
      </c>
      <c r="I19" s="52">
        <f t="shared" si="0"/>
        <v>0</v>
      </c>
      <c r="J19" s="53">
        <f t="shared" si="1"/>
        <v>0</v>
      </c>
      <c r="K19" s="15"/>
      <c r="M19" s="47">
        <v>30</v>
      </c>
      <c r="N19" s="38" t="str">
        <f t="shared" si="2"/>
        <v>BŁĄD</v>
      </c>
      <c r="O19" s="38">
        <f t="shared" si="3"/>
      </c>
    </row>
    <row r="20" spans="1:15" ht="12.75">
      <c r="A20" s="10">
        <v>10</v>
      </c>
      <c r="B20" s="11" t="s">
        <v>15</v>
      </c>
      <c r="C20" s="12">
        <v>2</v>
      </c>
      <c r="D20" s="12">
        <v>2</v>
      </c>
      <c r="E20" s="12">
        <v>2</v>
      </c>
      <c r="F20" s="13">
        <v>2</v>
      </c>
      <c r="G20" s="12">
        <v>1</v>
      </c>
      <c r="H20" s="12">
        <v>1</v>
      </c>
      <c r="I20" s="52">
        <f t="shared" si="0"/>
        <v>5</v>
      </c>
      <c r="J20" s="53">
        <f t="shared" si="1"/>
        <v>162</v>
      </c>
      <c r="K20" s="15">
        <v>2</v>
      </c>
      <c r="M20" s="47">
        <v>130</v>
      </c>
      <c r="N20" s="38" t="str">
        <f t="shared" si="2"/>
        <v>OK</v>
      </c>
      <c r="O20" s="38" t="str">
        <f t="shared" si="3"/>
        <v>więcej</v>
      </c>
    </row>
    <row r="21" spans="1:15" ht="12.75">
      <c r="A21" s="10">
        <v>11</v>
      </c>
      <c r="B21" s="11" t="s">
        <v>16</v>
      </c>
      <c r="C21" s="12">
        <v>1</v>
      </c>
      <c r="D21" s="12">
        <v>1</v>
      </c>
      <c r="E21" s="12">
        <v>0</v>
      </c>
      <c r="F21" s="13">
        <v>0</v>
      </c>
      <c r="G21" s="12">
        <v>0</v>
      </c>
      <c r="H21" s="12">
        <v>0</v>
      </c>
      <c r="I21" s="52">
        <f t="shared" si="0"/>
        <v>1</v>
      </c>
      <c r="J21" s="53">
        <f t="shared" si="1"/>
        <v>32</v>
      </c>
      <c r="K21" s="15"/>
      <c r="M21" s="47">
        <v>30</v>
      </c>
      <c r="N21" s="38" t="str">
        <f t="shared" si="2"/>
        <v>OK</v>
      </c>
      <c r="O21" s="38" t="str">
        <f t="shared" si="3"/>
        <v>więcej</v>
      </c>
    </row>
    <row r="22" spans="1:15" ht="12.75">
      <c r="A22" s="10">
        <v>12</v>
      </c>
      <c r="B22" s="11" t="s">
        <v>17</v>
      </c>
      <c r="C22" s="12">
        <v>3</v>
      </c>
      <c r="D22" s="12">
        <v>3</v>
      </c>
      <c r="E22" s="12">
        <v>3</v>
      </c>
      <c r="F22" s="13">
        <v>3</v>
      </c>
      <c r="G22" s="12">
        <v>3</v>
      </c>
      <c r="H22" s="12">
        <v>3</v>
      </c>
      <c r="I22" s="52">
        <f t="shared" si="0"/>
        <v>9</v>
      </c>
      <c r="J22" s="53">
        <f t="shared" si="1"/>
        <v>290</v>
      </c>
      <c r="K22" s="15">
        <v>2</v>
      </c>
      <c r="M22" s="47">
        <v>290</v>
      </c>
      <c r="N22" s="38" t="str">
        <f t="shared" si="2"/>
        <v>OK</v>
      </c>
      <c r="O22" s="38">
        <f t="shared" si="3"/>
      </c>
    </row>
    <row r="23" spans="1:15" ht="12.75">
      <c r="A23" s="10">
        <v>13</v>
      </c>
      <c r="B23" s="11" t="s">
        <v>18</v>
      </c>
      <c r="C23" s="13">
        <v>1</v>
      </c>
      <c r="D23" s="13">
        <v>1</v>
      </c>
      <c r="E23" s="12">
        <v>0</v>
      </c>
      <c r="F23" s="13">
        <v>0</v>
      </c>
      <c r="G23" s="12">
        <v>0</v>
      </c>
      <c r="H23" s="12">
        <v>0</v>
      </c>
      <c r="I23" s="52">
        <f t="shared" si="0"/>
        <v>1</v>
      </c>
      <c r="J23" s="53">
        <f t="shared" si="1"/>
        <v>32</v>
      </c>
      <c r="K23" s="15"/>
      <c r="M23" s="47">
        <v>30</v>
      </c>
      <c r="N23" s="38" t="str">
        <f t="shared" si="2"/>
        <v>OK</v>
      </c>
      <c r="O23" s="38" t="str">
        <f t="shared" si="3"/>
        <v>więcej</v>
      </c>
    </row>
    <row r="24" spans="1:15" ht="12.75">
      <c r="A24" s="10">
        <v>14</v>
      </c>
      <c r="B24" s="11" t="s">
        <v>31</v>
      </c>
      <c r="C24" s="12">
        <v>1</v>
      </c>
      <c r="D24" s="12">
        <v>1</v>
      </c>
      <c r="E24" s="12">
        <v>1</v>
      </c>
      <c r="F24" s="13">
        <v>1</v>
      </c>
      <c r="G24" s="12">
        <v>1</v>
      </c>
      <c r="H24" s="12">
        <v>1</v>
      </c>
      <c r="I24" s="52">
        <f t="shared" si="0"/>
        <v>3</v>
      </c>
      <c r="J24" s="53">
        <f t="shared" si="1"/>
        <v>96</v>
      </c>
      <c r="K24" s="14"/>
      <c r="M24" s="44">
        <v>95</v>
      </c>
      <c r="N24" s="38" t="str">
        <f t="shared" si="2"/>
        <v>OK</v>
      </c>
      <c r="O24" s="38" t="str">
        <f t="shared" si="3"/>
        <v>więcej</v>
      </c>
    </row>
    <row r="25" spans="1:15" ht="31.5" customHeight="1">
      <c r="A25" s="133" t="s">
        <v>49</v>
      </c>
      <c r="B25" s="134"/>
      <c r="C25" s="53">
        <f aca="true" t="shared" si="4" ref="C25:J25">SUM(C11:C24)</f>
        <v>15</v>
      </c>
      <c r="D25" s="53">
        <f t="shared" si="4"/>
        <v>15</v>
      </c>
      <c r="E25" s="53">
        <f t="shared" si="4"/>
        <v>14</v>
      </c>
      <c r="F25" s="53">
        <f t="shared" si="4"/>
        <v>14</v>
      </c>
      <c r="G25" s="53">
        <f t="shared" si="4"/>
        <v>13</v>
      </c>
      <c r="H25" s="53">
        <f t="shared" si="4"/>
        <v>13</v>
      </c>
      <c r="I25" s="55">
        <f t="shared" si="4"/>
        <v>42</v>
      </c>
      <c r="J25" s="55">
        <f t="shared" si="4"/>
        <v>1350</v>
      </c>
      <c r="K25" s="56"/>
      <c r="M25" s="17"/>
      <c r="N25" s="16"/>
      <c r="O25" s="16"/>
    </row>
    <row r="26" spans="1:15" ht="24.75" customHeight="1">
      <c r="A26" s="78" t="s">
        <v>89</v>
      </c>
      <c r="B26" s="112" t="s">
        <v>91</v>
      </c>
      <c r="C26" s="113">
        <v>1</v>
      </c>
      <c r="D26" s="113">
        <v>1</v>
      </c>
      <c r="E26" s="114"/>
      <c r="F26" s="114"/>
      <c r="G26" s="114"/>
      <c r="H26" s="114"/>
      <c r="I26" s="154">
        <f>SUM(C26:H26,C27:H27)/2</f>
        <v>3</v>
      </c>
      <c r="J26" s="154">
        <f>I26*32</f>
        <v>96</v>
      </c>
      <c r="K26" s="85"/>
      <c r="M26" s="17"/>
      <c r="N26" s="16"/>
      <c r="O26" s="16"/>
    </row>
    <row r="27" spans="1:15" ht="24" customHeight="1">
      <c r="A27" s="78" t="s">
        <v>90</v>
      </c>
      <c r="B27" s="112" t="s">
        <v>92</v>
      </c>
      <c r="C27" s="113"/>
      <c r="D27" s="113"/>
      <c r="E27" s="115">
        <v>1</v>
      </c>
      <c r="F27" s="115">
        <v>1</v>
      </c>
      <c r="G27" s="115">
        <v>1</v>
      </c>
      <c r="H27" s="115">
        <v>1</v>
      </c>
      <c r="I27" s="155"/>
      <c r="J27" s="155"/>
      <c r="K27" s="85"/>
      <c r="M27" s="17"/>
      <c r="N27" s="16"/>
      <c r="O27" s="16"/>
    </row>
    <row r="28" spans="1:15" ht="13.5" customHeight="1">
      <c r="A28" s="148" t="s">
        <v>50</v>
      </c>
      <c r="B28" s="149"/>
      <c r="C28" s="78">
        <f>SUM(C25:C26)</f>
        <v>16</v>
      </c>
      <c r="D28" s="78">
        <f>SUM(D25:D26)</f>
        <v>16</v>
      </c>
      <c r="E28" s="78">
        <f>SUM(E25:E27)</f>
        <v>15</v>
      </c>
      <c r="F28" s="78">
        <f>SUM(F25:F27)</f>
        <v>15</v>
      </c>
      <c r="G28" s="78">
        <f>SUM(G25:G27)</f>
        <v>14</v>
      </c>
      <c r="H28" s="78">
        <f>SUM(H25:H27)</f>
        <v>14</v>
      </c>
      <c r="I28" s="78">
        <f>SUM(C28:H28)/2</f>
        <v>45</v>
      </c>
      <c r="J28" s="78">
        <f aca="true" t="shared" si="5" ref="J28:J34">I28*32</f>
        <v>1440</v>
      </c>
      <c r="K28" s="78"/>
      <c r="M28" s="17"/>
      <c r="N28" s="16"/>
      <c r="O28" s="16"/>
    </row>
    <row r="29" spans="1:15" ht="27" customHeight="1">
      <c r="A29" s="78">
        <v>17</v>
      </c>
      <c r="B29" s="79" t="s">
        <v>51</v>
      </c>
      <c r="C29" s="78"/>
      <c r="D29" s="78"/>
      <c r="E29" s="78"/>
      <c r="F29" s="78"/>
      <c r="G29" s="78">
        <v>0.5</v>
      </c>
      <c r="H29" s="78">
        <v>0.5</v>
      </c>
      <c r="I29" s="78">
        <f>SUM(C29:H29)/2</f>
        <v>0.5</v>
      </c>
      <c r="J29" s="78">
        <f t="shared" si="5"/>
        <v>16</v>
      </c>
      <c r="K29" s="78"/>
      <c r="M29" s="17"/>
      <c r="N29" s="16"/>
      <c r="O29" s="16"/>
    </row>
    <row r="30" spans="1:15" ht="13.5" customHeight="1">
      <c r="A30" s="150" t="s">
        <v>19</v>
      </c>
      <c r="B30" s="151"/>
      <c r="C30" s="80">
        <f>C28+C29</f>
        <v>16</v>
      </c>
      <c r="D30" s="80">
        <f>D28+D29</f>
        <v>16</v>
      </c>
      <c r="E30" s="80">
        <f>E28+E29</f>
        <v>15</v>
      </c>
      <c r="F30" s="80">
        <f>F28+F29</f>
        <v>15</v>
      </c>
      <c r="G30" s="80">
        <f>G28+G29</f>
        <v>14.5</v>
      </c>
      <c r="H30" s="80">
        <f>H28+H29</f>
        <v>14.5</v>
      </c>
      <c r="I30" s="80">
        <f>I28+I29</f>
        <v>45.5</v>
      </c>
      <c r="J30" s="78">
        <f t="shared" si="5"/>
        <v>1456</v>
      </c>
      <c r="K30" s="78"/>
      <c r="M30" s="17"/>
      <c r="N30" s="16"/>
      <c r="O30" s="16"/>
    </row>
    <row r="31" spans="1:15" ht="13.5" customHeight="1">
      <c r="A31" s="81" t="s">
        <v>52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M31" s="17"/>
      <c r="N31" s="16"/>
      <c r="O31" s="16"/>
    </row>
    <row r="32" spans="1:15" ht="13.5" customHeight="1">
      <c r="A32" s="78">
        <v>1</v>
      </c>
      <c r="B32" s="78" t="s">
        <v>53</v>
      </c>
      <c r="C32" s="78">
        <v>2</v>
      </c>
      <c r="D32" s="78">
        <v>2</v>
      </c>
      <c r="E32" s="78">
        <v>2</v>
      </c>
      <c r="F32" s="78">
        <v>2</v>
      </c>
      <c r="G32" s="78">
        <v>2</v>
      </c>
      <c r="H32" s="78">
        <v>2</v>
      </c>
      <c r="I32" s="78">
        <f>SUM(C32:H32)/2</f>
        <v>6</v>
      </c>
      <c r="J32" s="78">
        <f t="shared" si="5"/>
        <v>192</v>
      </c>
      <c r="K32" s="78"/>
      <c r="M32" s="17"/>
      <c r="N32" s="16"/>
      <c r="O32" s="16"/>
    </row>
    <row r="33" spans="1:15" ht="13.5" customHeight="1">
      <c r="A33" s="78">
        <v>2</v>
      </c>
      <c r="B33" s="78" t="s">
        <v>54</v>
      </c>
      <c r="C33" s="78">
        <v>0.5</v>
      </c>
      <c r="D33" s="78">
        <v>0.5</v>
      </c>
      <c r="E33" s="78">
        <v>0.5</v>
      </c>
      <c r="F33" s="78">
        <v>0.5</v>
      </c>
      <c r="G33" s="78">
        <v>0.5</v>
      </c>
      <c r="H33" s="78">
        <v>0.5</v>
      </c>
      <c r="I33" s="78">
        <f>SUM(C33:H33)/2</f>
        <v>1.5</v>
      </c>
      <c r="J33" s="78">
        <f t="shared" si="5"/>
        <v>48</v>
      </c>
      <c r="K33" s="78"/>
      <c r="M33" s="17"/>
      <c r="N33" s="16"/>
      <c r="O33" s="16"/>
    </row>
    <row r="34" spans="1:15" ht="13.5" customHeight="1">
      <c r="A34" s="152" t="s">
        <v>55</v>
      </c>
      <c r="B34" s="153"/>
      <c r="C34" s="80">
        <f>C30+C32+C33</f>
        <v>18.5</v>
      </c>
      <c r="D34" s="80">
        <f>D30+D32+D33</f>
        <v>18.5</v>
      </c>
      <c r="E34" s="80">
        <f>E30+E32+E33</f>
        <v>17.5</v>
      </c>
      <c r="F34" s="80">
        <f>F30+F32+F33</f>
        <v>17.5</v>
      </c>
      <c r="G34" s="80">
        <f>G30+G32+G33</f>
        <v>17</v>
      </c>
      <c r="H34" s="80">
        <f>H30+H32+H33</f>
        <v>17</v>
      </c>
      <c r="I34" s="80">
        <f>I30+I32+I33</f>
        <v>53</v>
      </c>
      <c r="J34" s="78">
        <f t="shared" si="5"/>
        <v>1696</v>
      </c>
      <c r="K34" s="78"/>
      <c r="M34" s="17"/>
      <c r="N34" s="16"/>
      <c r="O34" s="16"/>
    </row>
    <row r="35" spans="1:15" s="20" customFormat="1" ht="15" customHeight="1">
      <c r="A35" s="135" t="s">
        <v>20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8"/>
      <c r="M35" s="19"/>
      <c r="N35" s="16"/>
      <c r="O35" s="16"/>
    </row>
    <row r="36" spans="1:15" ht="14.25" customHeight="1">
      <c r="A36" s="145" t="s">
        <v>41</v>
      </c>
      <c r="B36" s="146"/>
      <c r="C36" s="146"/>
      <c r="D36" s="146"/>
      <c r="E36" s="146"/>
      <c r="F36" s="146"/>
      <c r="G36" s="146"/>
      <c r="H36" s="146"/>
      <c r="I36" s="146"/>
      <c r="J36" s="147"/>
      <c r="K36" s="28"/>
      <c r="M36" s="48">
        <v>630</v>
      </c>
      <c r="N36" s="38" t="str">
        <f>IF((J36+K36)&gt;=M36,"OK","BŁĄD")</f>
        <v>BŁĄD</v>
      </c>
      <c r="O36" s="38">
        <f>IF(J36&gt;M36,"więcej","")</f>
      </c>
    </row>
    <row r="37" spans="1:15" ht="14.25" customHeight="1">
      <c r="A37" s="65" t="s">
        <v>42</v>
      </c>
      <c r="B37" s="83"/>
      <c r="C37" s="83"/>
      <c r="D37" s="83"/>
      <c r="E37" s="83"/>
      <c r="F37" s="83"/>
      <c r="G37" s="83"/>
      <c r="H37" s="83"/>
      <c r="I37" s="83"/>
      <c r="J37" s="83"/>
      <c r="K37" s="28"/>
      <c r="M37" s="66"/>
      <c r="N37" s="67"/>
      <c r="O37" s="67"/>
    </row>
    <row r="38" spans="1:15" ht="14.25" customHeight="1">
      <c r="A38" s="82" t="s">
        <v>61</v>
      </c>
      <c r="B38" s="83"/>
      <c r="C38" s="83"/>
      <c r="D38" s="83"/>
      <c r="E38" s="83"/>
      <c r="F38" s="83"/>
      <c r="G38" s="83"/>
      <c r="H38" s="83"/>
      <c r="I38" s="83"/>
      <c r="J38" s="83"/>
      <c r="K38" s="28"/>
      <c r="M38" s="66"/>
      <c r="N38" s="67"/>
      <c r="O38" s="67"/>
    </row>
    <row r="39" spans="1:15" ht="27" customHeight="1">
      <c r="A39" s="21">
        <v>1</v>
      </c>
      <c r="B39" s="63" t="s">
        <v>57</v>
      </c>
      <c r="C39" s="98">
        <v>1</v>
      </c>
      <c r="D39" s="51">
        <v>1</v>
      </c>
      <c r="E39" s="98">
        <v>2</v>
      </c>
      <c r="F39" s="51">
        <v>2</v>
      </c>
      <c r="G39" s="51"/>
      <c r="H39" s="51"/>
      <c r="I39" s="22">
        <f>SUM(C39:H39)/2</f>
        <v>3</v>
      </c>
      <c r="J39" s="23">
        <f>I39*32</f>
        <v>96</v>
      </c>
      <c r="K39" s="14"/>
      <c r="M39" s="66"/>
      <c r="N39" s="67"/>
      <c r="O39" s="67"/>
    </row>
    <row r="40" spans="1:15" ht="27.75" customHeight="1">
      <c r="A40" s="21">
        <v>2</v>
      </c>
      <c r="B40" s="64" t="s">
        <v>58</v>
      </c>
      <c r="C40" s="98">
        <v>4</v>
      </c>
      <c r="D40" s="51">
        <v>4</v>
      </c>
      <c r="E40" s="98">
        <v>2</v>
      </c>
      <c r="F40" s="51">
        <v>2</v>
      </c>
      <c r="G40" s="51">
        <v>2</v>
      </c>
      <c r="H40" s="51">
        <v>2</v>
      </c>
      <c r="I40" s="22">
        <f>SUM(C40:H40)/2</f>
        <v>8</v>
      </c>
      <c r="J40" s="23">
        <f>I40*32</f>
        <v>256</v>
      </c>
      <c r="K40" s="14"/>
      <c r="M40" s="66"/>
      <c r="N40" s="67"/>
      <c r="O40" s="67"/>
    </row>
    <row r="41" spans="1:15" ht="15" customHeight="1">
      <c r="A41" s="24">
        <v>3</v>
      </c>
      <c r="B41" s="64" t="s">
        <v>59</v>
      </c>
      <c r="C41" s="51"/>
      <c r="D41" s="51"/>
      <c r="E41" s="51"/>
      <c r="F41" s="51"/>
      <c r="G41" s="51">
        <v>1</v>
      </c>
      <c r="H41" s="51">
        <v>1</v>
      </c>
      <c r="I41" s="22">
        <f>SUM(C41:H41)/2</f>
        <v>1</v>
      </c>
      <c r="J41" s="23">
        <f>I41*32</f>
        <v>32</v>
      </c>
      <c r="K41" s="25"/>
      <c r="M41" s="66"/>
      <c r="N41" s="67"/>
      <c r="O41" s="67"/>
    </row>
    <row r="42" spans="1:15" ht="12.75" customHeight="1">
      <c r="A42" s="92" t="s">
        <v>64</v>
      </c>
      <c r="B42" s="90"/>
      <c r="C42" s="91">
        <f>C39+C40+C41</f>
        <v>5</v>
      </c>
      <c r="D42" s="91">
        <f>D39+D40+D41</f>
        <v>5</v>
      </c>
      <c r="E42" s="91">
        <f>E39+E40+E41</f>
        <v>4</v>
      </c>
      <c r="F42" s="91">
        <f>F39+F40+F41</f>
        <v>4</v>
      </c>
      <c r="G42" s="91">
        <f>G39+G40+G41</f>
        <v>3</v>
      </c>
      <c r="H42" s="91">
        <f>H39+H40+H41</f>
        <v>3</v>
      </c>
      <c r="I42" s="96">
        <f>I39+I40+I41</f>
        <v>12</v>
      </c>
      <c r="J42" s="96">
        <f>J39+J40+J41</f>
        <v>384</v>
      </c>
      <c r="K42" s="25"/>
      <c r="M42" s="66"/>
      <c r="N42" s="67"/>
      <c r="O42" s="67"/>
    </row>
    <row r="43" spans="1:15" ht="12.75" customHeight="1">
      <c r="A43" s="93" t="s">
        <v>65</v>
      </c>
      <c r="B43" s="94"/>
      <c r="C43" s="95">
        <f>C34+C42</f>
        <v>23.5</v>
      </c>
      <c r="D43" s="95">
        <f>D34+D42</f>
        <v>23.5</v>
      </c>
      <c r="E43" s="95">
        <f>E34+E42</f>
        <v>21.5</v>
      </c>
      <c r="F43" s="95">
        <f>F34+F42</f>
        <v>21.5</v>
      </c>
      <c r="G43" s="95">
        <f>G34+G42</f>
        <v>20</v>
      </c>
      <c r="H43" s="95">
        <f>H34+H42</f>
        <v>20</v>
      </c>
      <c r="I43" s="89"/>
      <c r="J43" s="89"/>
      <c r="K43" s="25"/>
      <c r="M43" s="66"/>
      <c r="N43" s="67"/>
      <c r="O43" s="67"/>
    </row>
    <row r="44" spans="1:15" ht="12.75" customHeight="1" hidden="1">
      <c r="A44" s="101"/>
      <c r="B44" s="102" t="s">
        <v>71</v>
      </c>
      <c r="C44" s="103"/>
      <c r="D44" s="103"/>
      <c r="E44" s="103"/>
      <c r="F44" s="103"/>
      <c r="G44" s="103"/>
      <c r="H44" s="103"/>
      <c r="I44" s="89"/>
      <c r="J44" s="89"/>
      <c r="K44" s="25"/>
      <c r="M44" s="66"/>
      <c r="N44" s="67"/>
      <c r="O44" s="67"/>
    </row>
    <row r="45" spans="1:15" ht="12.75" customHeight="1" hidden="1">
      <c r="A45" s="104">
        <v>1</v>
      </c>
      <c r="B45" s="105" t="s">
        <v>72</v>
      </c>
      <c r="C45" s="76">
        <v>2</v>
      </c>
      <c r="D45" s="76">
        <v>2</v>
      </c>
      <c r="E45" s="76">
        <v>2</v>
      </c>
      <c r="F45" s="76">
        <v>2</v>
      </c>
      <c r="G45" s="76">
        <v>1</v>
      </c>
      <c r="H45" s="76">
        <v>1</v>
      </c>
      <c r="I45" s="23">
        <f>SUM(C45:H45)/2</f>
        <v>5</v>
      </c>
      <c r="J45" s="23">
        <f>I45*32</f>
        <v>160</v>
      </c>
      <c r="K45" s="25"/>
      <c r="M45" s="66"/>
      <c r="N45" s="67"/>
      <c r="O45" s="67"/>
    </row>
    <row r="46" spans="1:15" ht="12.75" customHeight="1" hidden="1">
      <c r="A46" s="104">
        <v>2</v>
      </c>
      <c r="B46" s="105" t="s">
        <v>73</v>
      </c>
      <c r="C46" s="76">
        <v>1</v>
      </c>
      <c r="D46" s="76">
        <v>1</v>
      </c>
      <c r="E46" s="76">
        <v>1</v>
      </c>
      <c r="F46" s="76">
        <v>1</v>
      </c>
      <c r="G46" s="76">
        <v>4</v>
      </c>
      <c r="H46" s="76">
        <v>4</v>
      </c>
      <c r="I46" s="23">
        <f>SUM(C46:H46)/2</f>
        <v>6</v>
      </c>
      <c r="J46" s="23">
        <f>I46*32</f>
        <v>192</v>
      </c>
      <c r="K46" s="25"/>
      <c r="M46" s="66"/>
      <c r="N46" s="67"/>
      <c r="O46" s="67"/>
    </row>
    <row r="47" spans="1:15" ht="12.75" customHeight="1" hidden="1">
      <c r="A47" s="104">
        <v>3</v>
      </c>
      <c r="B47" s="105" t="s">
        <v>74</v>
      </c>
      <c r="C47" s="76"/>
      <c r="D47" s="76"/>
      <c r="E47" s="76">
        <v>1</v>
      </c>
      <c r="F47" s="76">
        <v>1</v>
      </c>
      <c r="G47" s="76">
        <v>2</v>
      </c>
      <c r="H47" s="76">
        <v>2</v>
      </c>
      <c r="I47" s="23">
        <f>SUM(C47:H47)/2</f>
        <v>3</v>
      </c>
      <c r="J47" s="23">
        <f>I47*32</f>
        <v>96</v>
      </c>
      <c r="K47" s="25"/>
      <c r="M47" s="66"/>
      <c r="N47" s="67"/>
      <c r="O47" s="67"/>
    </row>
    <row r="48" spans="1:15" ht="12.75" customHeight="1" hidden="1">
      <c r="A48" s="104">
        <v>4</v>
      </c>
      <c r="B48" s="105" t="s">
        <v>75</v>
      </c>
      <c r="C48" s="76"/>
      <c r="D48" s="76"/>
      <c r="E48" s="76"/>
      <c r="F48" s="76"/>
      <c r="G48" s="76">
        <v>2</v>
      </c>
      <c r="H48" s="76">
        <v>2</v>
      </c>
      <c r="I48" s="23">
        <f>SUM(C48:H48)/2</f>
        <v>2</v>
      </c>
      <c r="J48" s="23">
        <f>I48*32</f>
        <v>64</v>
      </c>
      <c r="K48" s="25"/>
      <c r="M48" s="66"/>
      <c r="N48" s="67"/>
      <c r="O48" s="67"/>
    </row>
    <row r="49" spans="1:15" ht="15" customHeight="1">
      <c r="A49" s="137" t="s">
        <v>38</v>
      </c>
      <c r="B49" s="138"/>
      <c r="C49" s="138"/>
      <c r="D49" s="138"/>
      <c r="E49" s="138"/>
      <c r="F49" s="138"/>
      <c r="G49" s="138"/>
      <c r="H49" s="138"/>
      <c r="I49" s="138"/>
      <c r="J49" s="138"/>
      <c r="K49" s="50"/>
      <c r="M49" s="26"/>
      <c r="N49" s="19"/>
      <c r="O49" s="19"/>
    </row>
    <row r="50" spans="1:15" ht="15" customHeight="1">
      <c r="A50" s="24" t="s">
        <v>43</v>
      </c>
      <c r="B50" s="24"/>
      <c r="C50" s="127">
        <v>2</v>
      </c>
      <c r="D50" s="127">
        <v>2</v>
      </c>
      <c r="E50" s="130" t="s">
        <v>62</v>
      </c>
      <c r="F50" s="130" t="s">
        <v>62</v>
      </c>
      <c r="G50" s="130" t="s">
        <v>62</v>
      </c>
      <c r="H50" s="130" t="s">
        <v>62</v>
      </c>
      <c r="I50" s="139" t="s">
        <v>46</v>
      </c>
      <c r="J50" s="142" t="s">
        <v>46</v>
      </c>
      <c r="K50" s="124"/>
      <c r="M50" s="26"/>
      <c r="N50" s="16"/>
      <c r="O50" s="16"/>
    </row>
    <row r="51" spans="1:15" ht="15" customHeight="1">
      <c r="A51" s="27" t="s">
        <v>44</v>
      </c>
      <c r="B51" s="68"/>
      <c r="C51" s="128"/>
      <c r="D51" s="128"/>
      <c r="E51" s="131"/>
      <c r="F51" s="131"/>
      <c r="G51" s="131"/>
      <c r="H51" s="131"/>
      <c r="I51" s="140"/>
      <c r="J51" s="143"/>
      <c r="K51" s="125"/>
      <c r="M51" s="26"/>
      <c r="N51" s="16"/>
      <c r="O51" s="16"/>
    </row>
    <row r="52" spans="1:15" ht="15" customHeight="1">
      <c r="A52" s="27" t="s">
        <v>45</v>
      </c>
      <c r="B52" s="68"/>
      <c r="C52" s="129"/>
      <c r="D52" s="129"/>
      <c r="E52" s="132"/>
      <c r="F52" s="132"/>
      <c r="G52" s="132"/>
      <c r="H52" s="132"/>
      <c r="I52" s="141"/>
      <c r="J52" s="144"/>
      <c r="K52" s="126"/>
      <c r="M52" s="26"/>
      <c r="N52" s="16"/>
      <c r="O52" s="16"/>
    </row>
    <row r="53" spans="1:17" ht="27" customHeight="1">
      <c r="A53" s="116" t="s">
        <v>34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77"/>
      <c r="L53" s="19"/>
      <c r="M53" s="34" t="s">
        <v>22</v>
      </c>
      <c r="N53" s="35"/>
      <c r="O53" s="35"/>
      <c r="P53" s="36"/>
      <c r="Q53" s="37"/>
    </row>
    <row r="54" spans="1:17" s="20" customFormat="1" ht="15" customHeight="1">
      <c r="A54" s="73" t="s">
        <v>39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16"/>
      <c r="M54" s="38" t="s">
        <v>23</v>
      </c>
      <c r="N54" s="39" t="s">
        <v>24</v>
      </c>
      <c r="O54" s="38" t="s">
        <v>25</v>
      </c>
      <c r="P54" s="40" t="s">
        <v>26</v>
      </c>
      <c r="Q54" s="41"/>
    </row>
    <row r="55" spans="1:17" s="20" customFormat="1" ht="15" customHeight="1">
      <c r="A55" s="74" t="s">
        <v>40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16"/>
      <c r="M55" s="42" t="e">
        <f>IF(#REF!=M56,"OK","BŁĄD")</f>
        <v>#REF!</v>
      </c>
      <c r="N55" s="42" t="e">
        <f>IF(#REF!=N56,"OK","BŁĄD")</f>
        <v>#REF!</v>
      </c>
      <c r="O55" s="43" t="e">
        <f>IF(#REF!=O56,"OK","BŁĄD")</f>
        <v>#REF!</v>
      </c>
      <c r="P55" s="117"/>
      <c r="Q55" s="118"/>
    </row>
    <row r="56" spans="1:17" s="20" customFormat="1" ht="13.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62"/>
      <c r="M56" s="44">
        <v>27</v>
      </c>
      <c r="N56" s="44">
        <v>29</v>
      </c>
      <c r="O56" s="44">
        <v>30</v>
      </c>
      <c r="P56" s="119" t="s">
        <v>27</v>
      </c>
      <c r="Q56" s="120"/>
    </row>
    <row r="57" spans="1:17" s="20" customFormat="1" ht="1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29"/>
      <c r="M57" s="38" t="e">
        <f>#REF!</f>
        <v>#REF!</v>
      </c>
      <c r="N57" s="38" t="e">
        <f>#REF!</f>
        <v>#REF!</v>
      </c>
      <c r="O57" s="38" t="e">
        <f>#REF!</f>
        <v>#REF!</v>
      </c>
      <c r="P57" s="122" t="s">
        <v>0</v>
      </c>
      <c r="Q57" s="123"/>
    </row>
    <row r="58" spans="1:12" s="20" customFormat="1" ht="15" customHeight="1">
      <c r="A58" s="30"/>
      <c r="B58" s="30"/>
      <c r="C58" s="30"/>
      <c r="D58" s="30"/>
      <c r="E58" s="30"/>
      <c r="F58" s="31"/>
      <c r="G58" s="30"/>
      <c r="H58" s="30"/>
      <c r="I58" s="30"/>
      <c r="J58" s="33"/>
      <c r="K58" s="30"/>
      <c r="L58" s="29"/>
    </row>
    <row r="59" spans="1:17" s="1" customFormat="1" ht="15" customHeight="1">
      <c r="A59" s="3"/>
      <c r="B59" s="3"/>
      <c r="C59" s="3"/>
      <c r="D59" s="3"/>
      <c r="E59" s="3"/>
      <c r="F59" s="32"/>
      <c r="G59" s="3"/>
      <c r="H59" s="3"/>
      <c r="I59" s="3"/>
      <c r="J59" s="3"/>
      <c r="K59" s="3"/>
      <c r="M59" s="3"/>
      <c r="N59" s="3"/>
      <c r="O59" s="3"/>
      <c r="P59" s="3"/>
      <c r="Q59" s="3"/>
    </row>
    <row r="60" spans="1:17" s="1" customFormat="1" ht="15" customHeight="1">
      <c r="A60" s="3"/>
      <c r="B60" s="3"/>
      <c r="C60" s="3"/>
      <c r="D60" s="3"/>
      <c r="E60" s="3"/>
      <c r="F60" s="32"/>
      <c r="G60" s="3"/>
      <c r="H60" s="3"/>
      <c r="I60" s="3"/>
      <c r="J60" s="3"/>
      <c r="K60" s="3"/>
      <c r="M60" s="3"/>
      <c r="N60" s="3"/>
      <c r="O60" s="3"/>
      <c r="P60" s="3"/>
      <c r="Q60" s="3"/>
    </row>
    <row r="61" spans="1:17" s="1" customFormat="1" ht="15" customHeight="1">
      <c r="A61" s="3"/>
      <c r="B61" s="3"/>
      <c r="C61" s="3"/>
      <c r="D61" s="3"/>
      <c r="E61" s="3"/>
      <c r="F61" s="32"/>
      <c r="G61" s="3"/>
      <c r="H61" s="3"/>
      <c r="I61" s="3"/>
      <c r="J61" s="3"/>
      <c r="K61" s="3"/>
      <c r="M61" s="3"/>
      <c r="N61" s="3"/>
      <c r="O61" s="3"/>
      <c r="P61" s="3"/>
      <c r="Q61" s="3"/>
    </row>
    <row r="62" spans="1:17" s="1" customFormat="1" ht="26.25" customHeight="1">
      <c r="A62" s="3"/>
      <c r="B62" s="3"/>
      <c r="C62" s="3"/>
      <c r="D62" s="3"/>
      <c r="E62" s="3"/>
      <c r="F62" s="32"/>
      <c r="G62" s="3"/>
      <c r="H62" s="3"/>
      <c r="I62" s="3"/>
      <c r="J62" s="3"/>
      <c r="K62" s="3"/>
      <c r="M62" s="3"/>
      <c r="N62" s="3"/>
      <c r="O62" s="3"/>
      <c r="P62" s="3"/>
      <c r="Q62" s="3"/>
    </row>
    <row r="65" spans="1:17" s="1" customFormat="1" ht="26.25" customHeight="1">
      <c r="A65" s="3"/>
      <c r="B65" s="3"/>
      <c r="C65" s="3"/>
      <c r="D65" s="3"/>
      <c r="E65" s="3"/>
      <c r="F65" s="32"/>
      <c r="G65" s="3"/>
      <c r="H65" s="3"/>
      <c r="I65" s="3"/>
      <c r="J65" s="3"/>
      <c r="K65" s="3"/>
      <c r="M65" s="3"/>
      <c r="N65" s="3"/>
      <c r="O65" s="3"/>
      <c r="P65" s="3"/>
      <c r="Q65" s="3"/>
    </row>
  </sheetData>
  <sheetProtection/>
  <mergeCells count="38">
    <mergeCell ref="A1:J1"/>
    <mergeCell ref="K7:K9"/>
    <mergeCell ref="C8:D8"/>
    <mergeCell ref="E8:F8"/>
    <mergeCell ref="G8:H8"/>
    <mergeCell ref="M8:P8"/>
    <mergeCell ref="M9:M10"/>
    <mergeCell ref="N9:N10"/>
    <mergeCell ref="O9:O10"/>
    <mergeCell ref="A10:J10"/>
    <mergeCell ref="A7:A9"/>
    <mergeCell ref="B7:B9"/>
    <mergeCell ref="C7:H7"/>
    <mergeCell ref="I7:I9"/>
    <mergeCell ref="J7:J9"/>
    <mergeCell ref="A25:B25"/>
    <mergeCell ref="A35:J35"/>
    <mergeCell ref="A49:J49"/>
    <mergeCell ref="I50:I52"/>
    <mergeCell ref="J50:J52"/>
    <mergeCell ref="A36:J36"/>
    <mergeCell ref="A28:B28"/>
    <mergeCell ref="A30:B30"/>
    <mergeCell ref="A34:B34"/>
    <mergeCell ref="I26:I27"/>
    <mergeCell ref="J26:J27"/>
    <mergeCell ref="K50:K52"/>
    <mergeCell ref="C50:C52"/>
    <mergeCell ref="D50:D52"/>
    <mergeCell ref="E50:E52"/>
    <mergeCell ref="F50:F52"/>
    <mergeCell ref="G50:G52"/>
    <mergeCell ref="H50:H52"/>
    <mergeCell ref="A53:J53"/>
    <mergeCell ref="P55:Q55"/>
    <mergeCell ref="P56:Q56"/>
    <mergeCell ref="A57:K57"/>
    <mergeCell ref="P57:Q5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5.00390625" style="0" customWidth="1"/>
    <col min="2" max="2" width="38.8515625" style="0" customWidth="1"/>
    <col min="3" max="8" width="4.8515625" style="0" customWidth="1"/>
    <col min="9" max="9" width="11.00390625" style="0" customWidth="1"/>
    <col min="10" max="10" width="10.57421875" style="0" customWidth="1"/>
    <col min="11" max="11" width="10.28125" style="0" customWidth="1"/>
  </cols>
  <sheetData>
    <row r="1" spans="1:11" ht="18">
      <c r="A1" s="178" t="s">
        <v>86</v>
      </c>
      <c r="B1" s="178"/>
      <c r="C1" s="178"/>
      <c r="D1" s="178"/>
      <c r="E1" s="178"/>
      <c r="F1" s="178"/>
      <c r="G1" s="178"/>
      <c r="H1" s="178"/>
      <c r="I1" s="178"/>
      <c r="J1" s="178"/>
      <c r="K1" s="70"/>
    </row>
    <row r="2" spans="1:11" ht="18.75">
      <c r="A2" s="69" t="s">
        <v>47</v>
      </c>
      <c r="B2" s="69"/>
      <c r="C2" s="69"/>
      <c r="D2" s="69"/>
      <c r="E2" s="69"/>
      <c r="F2" s="69"/>
      <c r="G2" s="69"/>
      <c r="H2" s="69"/>
      <c r="I2" s="69" t="s">
        <v>83</v>
      </c>
      <c r="J2" s="69"/>
      <c r="K2" s="69"/>
    </row>
    <row r="3" spans="1:11" ht="15">
      <c r="A3" s="71" t="s">
        <v>56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5.75">
      <c r="A4" s="71" t="s">
        <v>69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5">
      <c r="A5" s="71" t="s">
        <v>67</v>
      </c>
      <c r="B5" s="84"/>
      <c r="C5" s="71" t="s">
        <v>77</v>
      </c>
      <c r="D5" s="84"/>
      <c r="E5" s="84"/>
      <c r="F5" s="84"/>
      <c r="G5" s="84"/>
      <c r="H5" s="84"/>
      <c r="I5" s="84"/>
      <c r="J5" s="84"/>
      <c r="K5" s="84"/>
    </row>
    <row r="6" spans="1:11" ht="15">
      <c r="A6" s="106" t="s">
        <v>76</v>
      </c>
      <c r="B6" s="107"/>
      <c r="C6" s="107"/>
      <c r="D6" s="108" t="s">
        <v>60</v>
      </c>
      <c r="E6" s="109"/>
      <c r="F6" s="109"/>
      <c r="G6" s="109"/>
      <c r="H6" s="109"/>
      <c r="I6" s="109"/>
      <c r="J6" s="109"/>
      <c r="K6" s="84"/>
    </row>
    <row r="7" spans="1:11" ht="12.75">
      <c r="A7" s="168" t="s">
        <v>2</v>
      </c>
      <c r="B7" s="168" t="s">
        <v>3</v>
      </c>
      <c r="C7" s="170" t="s">
        <v>4</v>
      </c>
      <c r="D7" s="171"/>
      <c r="E7" s="171"/>
      <c r="F7" s="171"/>
      <c r="G7" s="171"/>
      <c r="H7" s="172"/>
      <c r="I7" s="173" t="s">
        <v>36</v>
      </c>
      <c r="J7" s="176" t="s">
        <v>37</v>
      </c>
      <c r="K7" s="175" t="s">
        <v>5</v>
      </c>
    </row>
    <row r="8" spans="1:11" ht="12.75">
      <c r="A8" s="168"/>
      <c r="B8" s="168"/>
      <c r="C8" s="179" t="s">
        <v>63</v>
      </c>
      <c r="D8" s="180"/>
      <c r="E8" s="179" t="s">
        <v>82</v>
      </c>
      <c r="F8" s="180"/>
      <c r="G8" s="179" t="s">
        <v>6</v>
      </c>
      <c r="H8" s="180"/>
      <c r="I8" s="174"/>
      <c r="J8" s="177"/>
      <c r="K8" s="177"/>
    </row>
    <row r="9" spans="1:11" ht="50.25" customHeight="1">
      <c r="A9" s="169"/>
      <c r="B9" s="169"/>
      <c r="C9" s="9" t="s">
        <v>32</v>
      </c>
      <c r="D9" s="9" t="s">
        <v>33</v>
      </c>
      <c r="E9" s="9" t="s">
        <v>32</v>
      </c>
      <c r="F9" s="9" t="s">
        <v>33</v>
      </c>
      <c r="G9" s="9" t="s">
        <v>32</v>
      </c>
      <c r="H9" s="9" t="s">
        <v>33</v>
      </c>
      <c r="I9" s="175"/>
      <c r="J9" s="177"/>
      <c r="K9" s="177"/>
    </row>
    <row r="10" spans="1:11" ht="14.25" customHeight="1">
      <c r="A10" s="164" t="s">
        <v>21</v>
      </c>
      <c r="B10" s="165"/>
      <c r="C10" s="166"/>
      <c r="D10" s="166"/>
      <c r="E10" s="166"/>
      <c r="F10" s="166"/>
      <c r="G10" s="166"/>
      <c r="H10" s="166"/>
      <c r="I10" s="166"/>
      <c r="J10" s="167"/>
      <c r="K10" s="86"/>
    </row>
    <row r="11" spans="1:11" ht="14.25" customHeight="1">
      <c r="A11" s="10">
        <v>1</v>
      </c>
      <c r="B11" s="11" t="s">
        <v>7</v>
      </c>
      <c r="C11" s="12">
        <v>2</v>
      </c>
      <c r="D11" s="12">
        <v>2</v>
      </c>
      <c r="E11" s="12">
        <v>2</v>
      </c>
      <c r="F11" s="13">
        <v>2</v>
      </c>
      <c r="G11" s="12">
        <v>2</v>
      </c>
      <c r="H11" s="12">
        <v>2</v>
      </c>
      <c r="I11" s="52">
        <f aca="true" t="shared" si="0" ref="I11:I24">SUM(C11:H11)/2</f>
        <v>6</v>
      </c>
      <c r="J11" s="53">
        <f>I11*32</f>
        <v>192</v>
      </c>
      <c r="K11" s="14"/>
    </row>
    <row r="12" spans="1:11" ht="14.25" customHeight="1">
      <c r="A12" s="10">
        <v>2</v>
      </c>
      <c r="B12" s="75" t="s">
        <v>48</v>
      </c>
      <c r="C12" s="12">
        <v>2</v>
      </c>
      <c r="D12" s="12">
        <v>2</v>
      </c>
      <c r="E12" s="12">
        <v>2</v>
      </c>
      <c r="F12" s="13">
        <v>2</v>
      </c>
      <c r="G12" s="12">
        <v>1</v>
      </c>
      <c r="H12" s="12">
        <v>1</v>
      </c>
      <c r="I12" s="52">
        <f t="shared" si="0"/>
        <v>5</v>
      </c>
      <c r="J12" s="53">
        <f aca="true" t="shared" si="1" ref="J12:J24">I12*32</f>
        <v>160</v>
      </c>
      <c r="K12" s="15">
        <v>2</v>
      </c>
    </row>
    <row r="13" spans="1:11" ht="14.25" customHeight="1">
      <c r="A13" s="10">
        <v>3</v>
      </c>
      <c r="B13" s="11" t="s">
        <v>8</v>
      </c>
      <c r="C13" s="12">
        <v>1</v>
      </c>
      <c r="D13" s="12">
        <v>1</v>
      </c>
      <c r="E13" s="12">
        <v>1</v>
      </c>
      <c r="F13" s="13">
        <v>1</v>
      </c>
      <c r="G13" s="12">
        <v>1</v>
      </c>
      <c r="H13" s="12">
        <v>1</v>
      </c>
      <c r="I13" s="52">
        <f t="shared" si="0"/>
        <v>3</v>
      </c>
      <c r="J13" s="53">
        <f t="shared" si="1"/>
        <v>96</v>
      </c>
      <c r="K13" s="15"/>
    </row>
    <row r="14" spans="1:11" ht="14.25" customHeight="1">
      <c r="A14" s="10">
        <v>4</v>
      </c>
      <c r="B14" s="11" t="s">
        <v>9</v>
      </c>
      <c r="C14" s="12">
        <v>0</v>
      </c>
      <c r="D14" s="12">
        <v>0</v>
      </c>
      <c r="E14" s="12">
        <v>0</v>
      </c>
      <c r="F14" s="13">
        <v>0</v>
      </c>
      <c r="G14" s="12">
        <v>1</v>
      </c>
      <c r="H14" s="12">
        <v>1</v>
      </c>
      <c r="I14" s="52">
        <f t="shared" si="0"/>
        <v>1</v>
      </c>
      <c r="J14" s="53">
        <f t="shared" si="1"/>
        <v>32</v>
      </c>
      <c r="K14" s="15"/>
    </row>
    <row r="15" spans="1:11" ht="14.25" customHeight="1">
      <c r="A15" s="10">
        <v>5</v>
      </c>
      <c r="B15" s="11" t="s">
        <v>10</v>
      </c>
      <c r="C15" s="12">
        <v>2</v>
      </c>
      <c r="D15" s="12">
        <v>2</v>
      </c>
      <c r="E15" s="13">
        <v>0</v>
      </c>
      <c r="F15" s="13">
        <v>0</v>
      </c>
      <c r="G15" s="76">
        <v>0</v>
      </c>
      <c r="H15" s="76">
        <v>0</v>
      </c>
      <c r="I15" s="52">
        <f t="shared" si="0"/>
        <v>2</v>
      </c>
      <c r="J15" s="53">
        <f t="shared" si="1"/>
        <v>64</v>
      </c>
      <c r="K15" s="15"/>
    </row>
    <row r="16" spans="1:11" ht="14.25" customHeight="1">
      <c r="A16" s="10">
        <v>6</v>
      </c>
      <c r="B16" s="11" t="s">
        <v>11</v>
      </c>
      <c r="C16" s="12">
        <v>2</v>
      </c>
      <c r="D16" s="12">
        <v>2</v>
      </c>
      <c r="E16" s="12">
        <v>1</v>
      </c>
      <c r="F16" s="13">
        <v>1</v>
      </c>
      <c r="G16" s="12">
        <v>0</v>
      </c>
      <c r="H16" s="12">
        <v>0</v>
      </c>
      <c r="I16" s="52">
        <f t="shared" si="0"/>
        <v>3</v>
      </c>
      <c r="J16" s="53">
        <f t="shared" si="1"/>
        <v>96</v>
      </c>
      <c r="K16" s="15"/>
    </row>
    <row r="17" spans="1:11" ht="14.25" customHeight="1">
      <c r="A17" s="10">
        <v>7</v>
      </c>
      <c r="B17" s="11" t="s">
        <v>12</v>
      </c>
      <c r="C17" s="13">
        <v>0</v>
      </c>
      <c r="D17" s="13">
        <v>0</v>
      </c>
      <c r="E17" s="12">
        <v>1</v>
      </c>
      <c r="F17" s="13">
        <v>1</v>
      </c>
      <c r="G17" s="12">
        <v>2</v>
      </c>
      <c r="H17" s="12">
        <v>2</v>
      </c>
      <c r="I17" s="52">
        <f t="shared" si="0"/>
        <v>3</v>
      </c>
      <c r="J17" s="53">
        <f t="shared" si="1"/>
        <v>96</v>
      </c>
      <c r="K17" s="15"/>
    </row>
    <row r="18" spans="1:11" ht="14.25" customHeight="1">
      <c r="A18" s="10">
        <v>8</v>
      </c>
      <c r="B18" s="11" t="s">
        <v>13</v>
      </c>
      <c r="C18" s="12">
        <v>0</v>
      </c>
      <c r="D18" s="12">
        <v>0</v>
      </c>
      <c r="E18" s="12">
        <v>0</v>
      </c>
      <c r="F18" s="13">
        <v>0</v>
      </c>
      <c r="G18" s="12">
        <v>0</v>
      </c>
      <c r="H18" s="12">
        <v>0</v>
      </c>
      <c r="I18" s="52">
        <f t="shared" si="0"/>
        <v>0</v>
      </c>
      <c r="J18" s="53">
        <f t="shared" si="1"/>
        <v>0</v>
      </c>
      <c r="K18" s="15"/>
    </row>
    <row r="19" spans="1:11" ht="14.25" customHeight="1">
      <c r="A19" s="10">
        <v>9</v>
      </c>
      <c r="B19" s="11" t="s">
        <v>14</v>
      </c>
      <c r="C19" s="12">
        <v>0</v>
      </c>
      <c r="D19" s="12">
        <v>0</v>
      </c>
      <c r="E19" s="12">
        <v>0</v>
      </c>
      <c r="F19" s="13">
        <v>0</v>
      </c>
      <c r="G19" s="12">
        <v>0</v>
      </c>
      <c r="H19" s="12">
        <v>0</v>
      </c>
      <c r="I19" s="52">
        <f t="shared" si="0"/>
        <v>0</v>
      </c>
      <c r="J19" s="53">
        <f t="shared" si="1"/>
        <v>0</v>
      </c>
      <c r="K19" s="15"/>
    </row>
    <row r="20" spans="1:11" ht="14.25" customHeight="1">
      <c r="A20" s="10">
        <v>10</v>
      </c>
      <c r="B20" s="11" t="s">
        <v>15</v>
      </c>
      <c r="C20" s="12">
        <v>2</v>
      </c>
      <c r="D20" s="12">
        <v>2</v>
      </c>
      <c r="E20" s="12">
        <v>2</v>
      </c>
      <c r="F20" s="13">
        <v>2</v>
      </c>
      <c r="G20" s="12">
        <v>1</v>
      </c>
      <c r="H20" s="12">
        <v>1</v>
      </c>
      <c r="I20" s="52">
        <f t="shared" si="0"/>
        <v>5</v>
      </c>
      <c r="J20" s="53">
        <f t="shared" si="1"/>
        <v>160</v>
      </c>
      <c r="K20" s="15">
        <v>2</v>
      </c>
    </row>
    <row r="21" spans="1:11" ht="14.25" customHeight="1">
      <c r="A21" s="10">
        <v>11</v>
      </c>
      <c r="B21" s="11" t="s">
        <v>16</v>
      </c>
      <c r="C21" s="12">
        <v>1</v>
      </c>
      <c r="D21" s="12">
        <v>1</v>
      </c>
      <c r="E21" s="12">
        <v>0</v>
      </c>
      <c r="F21" s="13">
        <v>0</v>
      </c>
      <c r="G21" s="12">
        <v>0</v>
      </c>
      <c r="H21" s="12">
        <v>0</v>
      </c>
      <c r="I21" s="52">
        <f t="shared" si="0"/>
        <v>1</v>
      </c>
      <c r="J21" s="53">
        <f t="shared" si="1"/>
        <v>32</v>
      </c>
      <c r="K21" s="15"/>
    </row>
    <row r="22" spans="1:11" ht="14.25" customHeight="1">
      <c r="A22" s="10">
        <v>12</v>
      </c>
      <c r="B22" s="11" t="s">
        <v>17</v>
      </c>
      <c r="C22" s="12">
        <v>3</v>
      </c>
      <c r="D22" s="12">
        <v>3</v>
      </c>
      <c r="E22" s="12">
        <v>3</v>
      </c>
      <c r="F22" s="13">
        <v>3</v>
      </c>
      <c r="G22" s="12">
        <v>3</v>
      </c>
      <c r="H22" s="12">
        <v>3</v>
      </c>
      <c r="I22" s="52">
        <f t="shared" si="0"/>
        <v>9</v>
      </c>
      <c r="J22" s="53">
        <f t="shared" si="1"/>
        <v>288</v>
      </c>
      <c r="K22" s="15">
        <v>2</v>
      </c>
    </row>
    <row r="23" spans="1:11" ht="14.25" customHeight="1">
      <c r="A23" s="10">
        <v>13</v>
      </c>
      <c r="B23" s="11" t="s">
        <v>18</v>
      </c>
      <c r="C23" s="13">
        <v>1</v>
      </c>
      <c r="D23" s="13">
        <v>1</v>
      </c>
      <c r="E23" s="12">
        <v>0</v>
      </c>
      <c r="F23" s="13">
        <v>0</v>
      </c>
      <c r="G23" s="12">
        <v>0</v>
      </c>
      <c r="H23" s="12">
        <v>0</v>
      </c>
      <c r="I23" s="52">
        <f t="shared" si="0"/>
        <v>1</v>
      </c>
      <c r="J23" s="53">
        <f t="shared" si="1"/>
        <v>32</v>
      </c>
      <c r="K23" s="15"/>
    </row>
    <row r="24" spans="1:11" ht="14.25" customHeight="1">
      <c r="A24" s="10">
        <v>14</v>
      </c>
      <c r="B24" s="11" t="s">
        <v>31</v>
      </c>
      <c r="C24" s="12">
        <v>1</v>
      </c>
      <c r="D24" s="12">
        <v>1</v>
      </c>
      <c r="E24" s="12">
        <v>1</v>
      </c>
      <c r="F24" s="13">
        <v>1</v>
      </c>
      <c r="G24" s="12">
        <v>1</v>
      </c>
      <c r="H24" s="12">
        <v>1</v>
      </c>
      <c r="I24" s="52">
        <f t="shared" si="0"/>
        <v>3</v>
      </c>
      <c r="J24" s="53">
        <f t="shared" si="1"/>
        <v>96</v>
      </c>
      <c r="K24" s="14"/>
    </row>
    <row r="25" spans="1:11" ht="14.25" customHeight="1">
      <c r="A25" s="133" t="s">
        <v>49</v>
      </c>
      <c r="B25" s="134"/>
      <c r="C25" s="53">
        <f aca="true" t="shared" si="2" ref="C25:J25">SUM(C11:C24)</f>
        <v>17</v>
      </c>
      <c r="D25" s="53">
        <f t="shared" si="2"/>
        <v>17</v>
      </c>
      <c r="E25" s="53">
        <f t="shared" si="2"/>
        <v>13</v>
      </c>
      <c r="F25" s="53">
        <f t="shared" si="2"/>
        <v>13</v>
      </c>
      <c r="G25" s="53">
        <f t="shared" si="2"/>
        <v>12</v>
      </c>
      <c r="H25" s="53">
        <f t="shared" si="2"/>
        <v>12</v>
      </c>
      <c r="I25" s="55">
        <f t="shared" si="2"/>
        <v>42</v>
      </c>
      <c r="J25" s="55">
        <f t="shared" si="2"/>
        <v>1344</v>
      </c>
      <c r="K25" s="56"/>
    </row>
    <row r="26" spans="1:11" ht="14.25" customHeight="1">
      <c r="A26" s="78">
        <v>16</v>
      </c>
      <c r="B26" s="111" t="s">
        <v>88</v>
      </c>
      <c r="C26" s="78">
        <v>1</v>
      </c>
      <c r="D26" s="78">
        <v>1</v>
      </c>
      <c r="E26" s="97">
        <v>1</v>
      </c>
      <c r="F26" s="97">
        <v>1</v>
      </c>
      <c r="G26" s="97">
        <v>1</v>
      </c>
      <c r="H26" s="97">
        <v>1</v>
      </c>
      <c r="I26" s="78">
        <f>SUM(C26:H26)/2</f>
        <v>3</v>
      </c>
      <c r="J26" s="78">
        <f>I26*32</f>
        <v>96</v>
      </c>
      <c r="K26" s="85"/>
    </row>
    <row r="27" spans="1:11" ht="14.25" customHeight="1">
      <c r="A27" s="148" t="s">
        <v>50</v>
      </c>
      <c r="B27" s="149"/>
      <c r="C27" s="78">
        <f>SUM(C25:C26)</f>
        <v>18</v>
      </c>
      <c r="D27" s="78">
        <f>SUM(D25:D26)</f>
        <v>18</v>
      </c>
      <c r="E27" s="78">
        <f>SUM(E25:E26)</f>
        <v>14</v>
      </c>
      <c r="F27" s="78">
        <f>SUM(F25:F26)</f>
        <v>14</v>
      </c>
      <c r="G27" s="78">
        <f>SUM(G25:G26)</f>
        <v>13</v>
      </c>
      <c r="H27" s="78">
        <f>SUM(H25:H26)</f>
        <v>13</v>
      </c>
      <c r="I27" s="78">
        <f>SUM(C27:H27)/2</f>
        <v>45</v>
      </c>
      <c r="J27" s="78">
        <f aca="true" t="shared" si="3" ref="J27:J33">I27*32</f>
        <v>1440</v>
      </c>
      <c r="K27" s="78"/>
    </row>
    <row r="28" spans="1:11" ht="26.25" customHeight="1">
      <c r="A28" s="78">
        <v>17</v>
      </c>
      <c r="B28" s="79" t="s">
        <v>51</v>
      </c>
      <c r="C28" s="78"/>
      <c r="D28" s="78"/>
      <c r="E28" s="78"/>
      <c r="F28" s="78"/>
      <c r="G28" s="78">
        <v>0.5</v>
      </c>
      <c r="H28" s="78">
        <v>0.5</v>
      </c>
      <c r="I28" s="78">
        <f>SUM(C28:H28)/2</f>
        <v>0.5</v>
      </c>
      <c r="J28" s="78">
        <f t="shared" si="3"/>
        <v>16</v>
      </c>
      <c r="K28" s="78"/>
    </row>
    <row r="29" spans="1:11" ht="12.75">
      <c r="A29" s="150" t="s">
        <v>19</v>
      </c>
      <c r="B29" s="151"/>
      <c r="C29" s="80">
        <f>C27+C28</f>
        <v>18</v>
      </c>
      <c r="D29" s="80">
        <f>D27+D28</f>
        <v>18</v>
      </c>
      <c r="E29" s="80">
        <f>E27+E28</f>
        <v>14</v>
      </c>
      <c r="F29" s="80">
        <f>F27+F28</f>
        <v>14</v>
      </c>
      <c r="G29" s="80">
        <f>G27+G28</f>
        <v>13.5</v>
      </c>
      <c r="H29" s="80">
        <f>H27+H28</f>
        <v>13.5</v>
      </c>
      <c r="I29" s="80">
        <f>I27+I28</f>
        <v>45.5</v>
      </c>
      <c r="J29" s="78">
        <f t="shared" si="3"/>
        <v>1456</v>
      </c>
      <c r="K29" s="78"/>
    </row>
    <row r="30" spans="1:11" ht="12.75">
      <c r="A30" s="81" t="s">
        <v>52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1:11" ht="12.75">
      <c r="A31" s="78">
        <v>1</v>
      </c>
      <c r="B31" s="78" t="s">
        <v>53</v>
      </c>
      <c r="C31" s="78">
        <v>2</v>
      </c>
      <c r="D31" s="78">
        <v>2</v>
      </c>
      <c r="E31" s="78">
        <v>2</v>
      </c>
      <c r="F31" s="78">
        <v>2</v>
      </c>
      <c r="G31" s="78">
        <v>2</v>
      </c>
      <c r="H31" s="78">
        <v>2</v>
      </c>
      <c r="I31" s="78">
        <f>SUM(C31:H31)/2</f>
        <v>6</v>
      </c>
      <c r="J31" s="78">
        <f t="shared" si="3"/>
        <v>192</v>
      </c>
      <c r="K31" s="78"/>
    </row>
    <row r="32" spans="1:11" ht="12.75">
      <c r="A32" s="78">
        <v>2</v>
      </c>
      <c r="B32" s="78" t="s">
        <v>54</v>
      </c>
      <c r="C32" s="78">
        <v>0.5</v>
      </c>
      <c r="D32" s="78">
        <v>0.5</v>
      </c>
      <c r="E32" s="78">
        <v>0.5</v>
      </c>
      <c r="F32" s="78">
        <v>0.5</v>
      </c>
      <c r="G32" s="78">
        <v>0.5</v>
      </c>
      <c r="H32" s="78">
        <v>0.5</v>
      </c>
      <c r="I32" s="78">
        <f>SUM(C32:H32)/2</f>
        <v>1.5</v>
      </c>
      <c r="J32" s="78">
        <f t="shared" si="3"/>
        <v>48</v>
      </c>
      <c r="K32" s="78"/>
    </row>
    <row r="33" spans="1:11" ht="12.75">
      <c r="A33" s="152" t="s">
        <v>55</v>
      </c>
      <c r="B33" s="153"/>
      <c r="C33" s="80">
        <f>C29+C31+C32</f>
        <v>20.5</v>
      </c>
      <c r="D33" s="80">
        <f>D29+D31+D32</f>
        <v>20.5</v>
      </c>
      <c r="E33" s="80">
        <f>E29+E31+E32</f>
        <v>16.5</v>
      </c>
      <c r="F33" s="80">
        <f>F29+F31+F32</f>
        <v>16.5</v>
      </c>
      <c r="G33" s="80">
        <f>G29+G31+G32</f>
        <v>16</v>
      </c>
      <c r="H33" s="80">
        <f>H29+H31+H32</f>
        <v>16</v>
      </c>
      <c r="I33" s="80">
        <f>I29+I31+I32</f>
        <v>53</v>
      </c>
      <c r="J33" s="78">
        <f t="shared" si="3"/>
        <v>1696</v>
      </c>
      <c r="K33" s="78"/>
    </row>
    <row r="34" spans="1:11" ht="12.75">
      <c r="A34" s="135" t="s">
        <v>20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8"/>
    </row>
    <row r="35" spans="1:11" ht="15.75">
      <c r="A35" s="145" t="s">
        <v>41</v>
      </c>
      <c r="B35" s="146"/>
      <c r="C35" s="146"/>
      <c r="D35" s="146"/>
      <c r="E35" s="146"/>
      <c r="F35" s="146"/>
      <c r="G35" s="146"/>
      <c r="H35" s="146"/>
      <c r="I35" s="146"/>
      <c r="J35" s="147"/>
      <c r="K35" s="28"/>
    </row>
    <row r="36" spans="1:15" ht="15.75">
      <c r="A36" s="87" t="s">
        <v>42</v>
      </c>
      <c r="B36" s="88"/>
      <c r="C36" s="88"/>
      <c r="D36" s="88"/>
      <c r="E36" s="88"/>
      <c r="F36" s="88"/>
      <c r="G36" s="88"/>
      <c r="H36" s="88"/>
      <c r="I36" s="88"/>
      <c r="J36" s="88"/>
      <c r="K36" s="28"/>
      <c r="O36" t="s">
        <v>68</v>
      </c>
    </row>
    <row r="37" spans="1:11" ht="15.75" hidden="1">
      <c r="A37" s="87" t="s">
        <v>61</v>
      </c>
      <c r="B37" s="88"/>
      <c r="C37" s="88"/>
      <c r="D37" s="88"/>
      <c r="E37" s="88"/>
      <c r="F37" s="88"/>
      <c r="G37" s="88"/>
      <c r="H37" s="88"/>
      <c r="I37" s="88"/>
      <c r="J37" s="88"/>
      <c r="K37" s="28"/>
    </row>
    <row r="38" spans="1:11" ht="27.75" customHeight="1" hidden="1">
      <c r="A38" s="21">
        <v>1</v>
      </c>
      <c r="B38" s="63" t="s">
        <v>57</v>
      </c>
      <c r="C38" s="51">
        <v>1</v>
      </c>
      <c r="D38" s="51">
        <v>1</v>
      </c>
      <c r="E38" s="51">
        <v>2</v>
      </c>
      <c r="F38" s="51">
        <v>2</v>
      </c>
      <c r="G38" s="51"/>
      <c r="H38" s="51"/>
      <c r="I38" s="22">
        <f>SUM(C38:H38)/2</f>
        <v>3</v>
      </c>
      <c r="J38" s="23">
        <f>I38*32</f>
        <v>96</v>
      </c>
      <c r="K38" s="14"/>
    </row>
    <row r="39" spans="1:11" ht="27.75" customHeight="1" hidden="1">
      <c r="A39" s="21">
        <v>2</v>
      </c>
      <c r="B39" s="64" t="s">
        <v>58</v>
      </c>
      <c r="C39" s="51">
        <v>4</v>
      </c>
      <c r="D39" s="51">
        <v>4</v>
      </c>
      <c r="E39" s="51">
        <v>2</v>
      </c>
      <c r="F39" s="51">
        <v>2</v>
      </c>
      <c r="G39" s="51">
        <v>2</v>
      </c>
      <c r="H39" s="51">
        <v>2</v>
      </c>
      <c r="I39" s="22">
        <f>SUM(C39:H39)/2</f>
        <v>8</v>
      </c>
      <c r="J39" s="23">
        <f>I39*32</f>
        <v>256</v>
      </c>
      <c r="K39" s="14"/>
    </row>
    <row r="40" spans="1:11" ht="14.25" customHeight="1" hidden="1">
      <c r="A40" s="24">
        <v>3</v>
      </c>
      <c r="B40" s="64" t="s">
        <v>59</v>
      </c>
      <c r="C40" s="51"/>
      <c r="D40" s="51"/>
      <c r="E40" s="51"/>
      <c r="F40" s="51"/>
      <c r="G40" s="51">
        <v>1</v>
      </c>
      <c r="H40" s="51">
        <v>1</v>
      </c>
      <c r="I40" s="22">
        <f>SUM(C40:H40)/2</f>
        <v>1</v>
      </c>
      <c r="J40" s="23">
        <f>I40*32</f>
        <v>32</v>
      </c>
      <c r="K40" s="25"/>
    </row>
    <row r="41" spans="1:11" ht="14.25" customHeight="1" hidden="1">
      <c r="A41" s="92" t="s">
        <v>64</v>
      </c>
      <c r="B41" s="90"/>
      <c r="C41" s="91">
        <f>C38+C39+C40</f>
        <v>5</v>
      </c>
      <c r="D41" s="91">
        <f aca="true" t="shared" si="4" ref="D41:J41">D38+D39+D40</f>
        <v>5</v>
      </c>
      <c r="E41" s="91">
        <f t="shared" si="4"/>
        <v>4</v>
      </c>
      <c r="F41" s="91">
        <f t="shared" si="4"/>
        <v>4</v>
      </c>
      <c r="G41" s="91">
        <f t="shared" si="4"/>
        <v>3</v>
      </c>
      <c r="H41" s="91">
        <f t="shared" si="4"/>
        <v>3</v>
      </c>
      <c r="I41" s="96">
        <f t="shared" si="4"/>
        <v>12</v>
      </c>
      <c r="J41" s="96">
        <f t="shared" si="4"/>
        <v>384</v>
      </c>
      <c r="K41" s="25"/>
    </row>
    <row r="42" spans="1:11" ht="14.25" customHeight="1" hidden="1">
      <c r="A42" s="93" t="s">
        <v>65</v>
      </c>
      <c r="B42" s="94"/>
      <c r="C42" s="95">
        <f>C33+C41</f>
        <v>25.5</v>
      </c>
      <c r="D42" s="95">
        <f>D33+D41</f>
        <v>25.5</v>
      </c>
      <c r="E42" s="95">
        <f>E33+E41</f>
        <v>20.5</v>
      </c>
      <c r="F42" s="95">
        <f>F33+F41</f>
        <v>20.5</v>
      </c>
      <c r="G42" s="95">
        <f>G33+G41</f>
        <v>19</v>
      </c>
      <c r="H42" s="95">
        <f>H33+H41</f>
        <v>19</v>
      </c>
      <c r="I42" s="89"/>
      <c r="J42" s="89"/>
      <c r="K42" s="25"/>
    </row>
    <row r="43" spans="1:11" ht="14.25" customHeight="1">
      <c r="A43" s="99" t="s">
        <v>61</v>
      </c>
      <c r="B43" s="100"/>
      <c r="C43" s="100"/>
      <c r="D43" s="100"/>
      <c r="E43" s="100"/>
      <c r="F43" s="100"/>
      <c r="G43" s="100"/>
      <c r="H43" s="100"/>
      <c r="I43" s="100"/>
      <c r="J43" s="100"/>
      <c r="K43" s="25"/>
    </row>
    <row r="44" spans="1:11" ht="24" customHeight="1">
      <c r="A44" s="21">
        <v>1</v>
      </c>
      <c r="B44" s="63" t="s">
        <v>57</v>
      </c>
      <c r="C44" s="98">
        <v>1</v>
      </c>
      <c r="D44" s="51">
        <v>1</v>
      </c>
      <c r="E44" s="98">
        <v>2</v>
      </c>
      <c r="F44" s="51">
        <v>2</v>
      </c>
      <c r="G44" s="51"/>
      <c r="H44" s="51"/>
      <c r="I44" s="22">
        <f>SUM(C44:H44)/2</f>
        <v>3</v>
      </c>
      <c r="J44" s="23">
        <f>I44*32</f>
        <v>96</v>
      </c>
      <c r="K44" s="25"/>
    </row>
    <row r="45" spans="1:11" ht="27" customHeight="1">
      <c r="A45" s="21">
        <v>2</v>
      </c>
      <c r="B45" s="64" t="s">
        <v>58</v>
      </c>
      <c r="C45" s="98">
        <v>4</v>
      </c>
      <c r="D45" s="51">
        <v>4</v>
      </c>
      <c r="E45" s="98">
        <v>2</v>
      </c>
      <c r="F45" s="51">
        <v>2</v>
      </c>
      <c r="G45" s="51">
        <v>2</v>
      </c>
      <c r="H45" s="51">
        <v>2</v>
      </c>
      <c r="I45" s="22">
        <f>SUM(C45:H45)/2</f>
        <v>8</v>
      </c>
      <c r="J45" s="23">
        <f>I45*32</f>
        <v>256</v>
      </c>
      <c r="K45" s="25"/>
    </row>
    <row r="46" spans="1:11" ht="14.25" customHeight="1">
      <c r="A46" s="24">
        <v>3</v>
      </c>
      <c r="B46" s="64" t="s">
        <v>59</v>
      </c>
      <c r="C46" s="51"/>
      <c r="D46" s="51"/>
      <c r="E46" s="51"/>
      <c r="F46" s="51"/>
      <c r="G46" s="51">
        <v>1</v>
      </c>
      <c r="H46" s="51">
        <v>1</v>
      </c>
      <c r="I46" s="22">
        <f>SUM(C46:H46)/2</f>
        <v>1</v>
      </c>
      <c r="J46" s="23">
        <f>I46*32</f>
        <v>32</v>
      </c>
      <c r="K46" s="25"/>
    </row>
    <row r="47" spans="1:11" ht="14.25" customHeight="1">
      <c r="A47" s="92" t="s">
        <v>64</v>
      </c>
      <c r="B47" s="90"/>
      <c r="C47" s="91">
        <f>C44+C45+C46</f>
        <v>5</v>
      </c>
      <c r="D47" s="91">
        <f aca="true" t="shared" si="5" ref="D47:J47">D44+D45+D46</f>
        <v>5</v>
      </c>
      <c r="E47" s="91">
        <f t="shared" si="5"/>
        <v>4</v>
      </c>
      <c r="F47" s="91">
        <f t="shared" si="5"/>
        <v>4</v>
      </c>
      <c r="G47" s="91">
        <f t="shared" si="5"/>
        <v>3</v>
      </c>
      <c r="H47" s="91">
        <f t="shared" si="5"/>
        <v>3</v>
      </c>
      <c r="I47" s="96">
        <f t="shared" si="5"/>
        <v>12</v>
      </c>
      <c r="J47" s="96">
        <f t="shared" si="5"/>
        <v>384</v>
      </c>
      <c r="K47" s="25"/>
    </row>
    <row r="48" spans="1:11" ht="14.25" customHeight="1">
      <c r="A48" s="93" t="s">
        <v>79</v>
      </c>
      <c r="B48" s="94"/>
      <c r="C48" s="95">
        <f>C33+C47</f>
        <v>25.5</v>
      </c>
      <c r="D48" s="95">
        <f>D33+D47</f>
        <v>25.5</v>
      </c>
      <c r="E48" s="95">
        <f>E33+E47</f>
        <v>20.5</v>
      </c>
      <c r="F48" s="95">
        <f>F33+F47</f>
        <v>20.5</v>
      </c>
      <c r="G48" s="95">
        <f>G33+G47</f>
        <v>19</v>
      </c>
      <c r="H48" s="95">
        <f>H33+H47</f>
        <v>19</v>
      </c>
      <c r="I48" s="89"/>
      <c r="J48" s="89"/>
      <c r="K48" s="25"/>
    </row>
    <row r="49" spans="1:11" ht="14.25" customHeight="1">
      <c r="A49" s="101"/>
      <c r="B49" s="102" t="s">
        <v>71</v>
      </c>
      <c r="C49" s="103"/>
      <c r="D49" s="103"/>
      <c r="E49" s="103"/>
      <c r="F49" s="103"/>
      <c r="G49" s="103"/>
      <c r="H49" s="103"/>
      <c r="I49" s="89"/>
      <c r="J49" s="89"/>
      <c r="K49" s="25"/>
    </row>
    <row r="50" spans="1:11" ht="14.25" customHeight="1">
      <c r="A50" s="104">
        <v>1</v>
      </c>
      <c r="B50" s="105" t="s">
        <v>72</v>
      </c>
      <c r="C50" s="76">
        <v>2</v>
      </c>
      <c r="D50" s="76">
        <v>2</v>
      </c>
      <c r="E50" s="76">
        <v>2</v>
      </c>
      <c r="F50" s="76">
        <v>2</v>
      </c>
      <c r="G50" s="76">
        <v>1</v>
      </c>
      <c r="H50" s="76">
        <v>1</v>
      </c>
      <c r="I50" s="22">
        <f>SUM(C50:H50)/2</f>
        <v>5</v>
      </c>
      <c r="J50" s="23">
        <f>I50*32</f>
        <v>160</v>
      </c>
      <c r="K50" s="25"/>
    </row>
    <row r="51" spans="1:11" ht="14.25" customHeight="1">
      <c r="A51" s="104">
        <v>2</v>
      </c>
      <c r="B51" s="105" t="s">
        <v>73</v>
      </c>
      <c r="C51" s="76">
        <v>1</v>
      </c>
      <c r="D51" s="76">
        <v>1</v>
      </c>
      <c r="E51" s="76">
        <v>1</v>
      </c>
      <c r="F51" s="76">
        <v>1</v>
      </c>
      <c r="G51" s="76">
        <v>4</v>
      </c>
      <c r="H51" s="76">
        <v>4</v>
      </c>
      <c r="I51" s="22">
        <f>SUM(C51:H51)/2</f>
        <v>6</v>
      </c>
      <c r="J51" s="23">
        <f>I51*32</f>
        <v>192</v>
      </c>
      <c r="K51" s="25"/>
    </row>
    <row r="52" spans="1:11" ht="14.25" customHeight="1">
      <c r="A52" s="104">
        <v>3</v>
      </c>
      <c r="B52" s="105" t="s">
        <v>74</v>
      </c>
      <c r="C52" s="76"/>
      <c r="D52" s="76"/>
      <c r="E52" s="76">
        <v>1</v>
      </c>
      <c r="F52" s="76">
        <v>1</v>
      </c>
      <c r="G52" s="76">
        <v>2</v>
      </c>
      <c r="H52" s="76">
        <v>2</v>
      </c>
      <c r="I52" s="22">
        <f>SUM(C52:H52)/2</f>
        <v>3</v>
      </c>
      <c r="J52" s="23">
        <f>I52*32</f>
        <v>96</v>
      </c>
      <c r="K52" s="25"/>
    </row>
    <row r="53" spans="1:11" ht="14.25" customHeight="1">
      <c r="A53" s="104">
        <v>4</v>
      </c>
      <c r="B53" s="105" t="s">
        <v>80</v>
      </c>
      <c r="C53" s="76"/>
      <c r="D53" s="76"/>
      <c r="E53" s="76">
        <v>2</v>
      </c>
      <c r="F53" s="76">
        <v>2</v>
      </c>
      <c r="G53" s="76">
        <v>2</v>
      </c>
      <c r="H53" s="76">
        <v>2</v>
      </c>
      <c r="I53" s="22">
        <f>SUM(C53:H53)/2</f>
        <v>4</v>
      </c>
      <c r="J53" s="23">
        <f>I53*32</f>
        <v>128</v>
      </c>
      <c r="K53" s="25"/>
    </row>
    <row r="54" spans="1:11" ht="14.25" customHeight="1">
      <c r="A54" s="104">
        <v>5</v>
      </c>
      <c r="B54" s="105" t="s">
        <v>75</v>
      </c>
      <c r="C54" s="76"/>
      <c r="D54" s="76"/>
      <c r="E54" s="76"/>
      <c r="F54" s="76"/>
      <c r="G54" s="76">
        <v>2</v>
      </c>
      <c r="H54" s="76">
        <v>2</v>
      </c>
      <c r="I54" s="22">
        <f>SUM(C54:H54)/2</f>
        <v>2</v>
      </c>
      <c r="J54" s="23">
        <f>I54*32</f>
        <v>64</v>
      </c>
      <c r="K54" s="25"/>
    </row>
    <row r="55" spans="1:11" ht="14.25" customHeight="1">
      <c r="A55" s="92" t="s">
        <v>64</v>
      </c>
      <c r="B55" s="90"/>
      <c r="C55" s="91">
        <f>SUM(C50:C54)</f>
        <v>3</v>
      </c>
      <c r="D55" s="91">
        <f>SUM(D50:D54)</f>
        <v>3</v>
      </c>
      <c r="E55" s="91">
        <f>SUM(E50:E54)</f>
        <v>6</v>
      </c>
      <c r="F55" s="91">
        <f>SUM(F50:F54)</f>
        <v>6</v>
      </c>
      <c r="G55" s="91">
        <f>SUM(G50:G54)</f>
        <v>11</v>
      </c>
      <c r="H55" s="91">
        <f>SUM(H50:H54)</f>
        <v>11</v>
      </c>
      <c r="I55" s="89"/>
      <c r="J55" s="89"/>
      <c r="K55" s="25"/>
    </row>
    <row r="56" spans="1:11" ht="14.25" customHeight="1">
      <c r="A56" s="93" t="s">
        <v>78</v>
      </c>
      <c r="B56" s="94"/>
      <c r="C56" s="95">
        <f>C33+C55</f>
        <v>23.5</v>
      </c>
      <c r="D56" s="95">
        <f>D33+D55</f>
        <v>23.5</v>
      </c>
      <c r="E56" s="95">
        <f>E33+E55</f>
        <v>22.5</v>
      </c>
      <c r="F56" s="95">
        <f>F33+F55</f>
        <v>22.5</v>
      </c>
      <c r="G56" s="95">
        <f>G33+G55</f>
        <v>27</v>
      </c>
      <c r="H56" s="95">
        <f>H33+H55</f>
        <v>27</v>
      </c>
      <c r="I56" s="89"/>
      <c r="J56" s="89"/>
      <c r="K56" s="25"/>
    </row>
    <row r="57" spans="1:11" ht="14.25" customHeight="1">
      <c r="A57" s="137" t="s">
        <v>38</v>
      </c>
      <c r="B57" s="138"/>
      <c r="C57" s="138"/>
      <c r="D57" s="138"/>
      <c r="E57" s="138"/>
      <c r="F57" s="138"/>
      <c r="G57" s="138"/>
      <c r="H57" s="138"/>
      <c r="I57" s="138"/>
      <c r="J57" s="138"/>
      <c r="K57" s="50"/>
    </row>
    <row r="58" spans="1:11" ht="14.25" customHeight="1">
      <c r="A58" s="24" t="s">
        <v>43</v>
      </c>
      <c r="B58" s="24"/>
      <c r="C58" s="127">
        <v>2</v>
      </c>
      <c r="D58" s="127">
        <v>2</v>
      </c>
      <c r="E58" s="130" t="s">
        <v>87</v>
      </c>
      <c r="F58" s="130" t="s">
        <v>87</v>
      </c>
      <c r="G58" s="130" t="s">
        <v>87</v>
      </c>
      <c r="H58" s="130" t="s">
        <v>87</v>
      </c>
      <c r="I58" s="139" t="s">
        <v>46</v>
      </c>
      <c r="J58" s="142" t="s">
        <v>46</v>
      </c>
      <c r="K58" s="124"/>
    </row>
    <row r="59" spans="1:11" ht="14.25" customHeight="1">
      <c r="A59" s="27" t="s">
        <v>44</v>
      </c>
      <c r="B59" s="68"/>
      <c r="C59" s="128"/>
      <c r="D59" s="128"/>
      <c r="E59" s="131"/>
      <c r="F59" s="131"/>
      <c r="G59" s="131"/>
      <c r="H59" s="131"/>
      <c r="I59" s="140"/>
      <c r="J59" s="143"/>
      <c r="K59" s="125"/>
    </row>
    <row r="60" spans="1:11" ht="14.25" customHeight="1">
      <c r="A60" s="27" t="s">
        <v>45</v>
      </c>
      <c r="B60" s="68"/>
      <c r="C60" s="129"/>
      <c r="D60" s="129"/>
      <c r="E60" s="132"/>
      <c r="F60" s="132"/>
      <c r="G60" s="132"/>
      <c r="H60" s="132"/>
      <c r="I60" s="141"/>
      <c r="J60" s="144"/>
      <c r="K60" s="126"/>
    </row>
    <row r="61" spans="1:11" ht="14.25" customHeight="1">
      <c r="A61" s="116" t="s">
        <v>34</v>
      </c>
      <c r="B61" s="116"/>
      <c r="C61" s="116"/>
      <c r="D61" s="116"/>
      <c r="E61" s="116"/>
      <c r="F61" s="116"/>
      <c r="G61" s="116"/>
      <c r="H61" s="116"/>
      <c r="I61" s="116"/>
      <c r="J61" s="116"/>
      <c r="K61" s="77"/>
    </row>
    <row r="62" spans="1:11" ht="14.25" customHeight="1">
      <c r="A62" s="73" t="s">
        <v>39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1:11" ht="14.25" customHeight="1">
      <c r="A63" s="74" t="s">
        <v>40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</row>
  </sheetData>
  <sheetProtection/>
  <mergeCells count="28">
    <mergeCell ref="I58:I60"/>
    <mergeCell ref="J58:J60"/>
    <mergeCell ref="K58:K60"/>
    <mergeCell ref="A61:J61"/>
    <mergeCell ref="C58:C60"/>
    <mergeCell ref="D58:D60"/>
    <mergeCell ref="E58:E60"/>
    <mergeCell ref="F58:F60"/>
    <mergeCell ref="G58:G60"/>
    <mergeCell ref="H58:H60"/>
    <mergeCell ref="A57:J57"/>
    <mergeCell ref="K7:K9"/>
    <mergeCell ref="C8:D8"/>
    <mergeCell ref="E8:F8"/>
    <mergeCell ref="G8:H8"/>
    <mergeCell ref="A10:J10"/>
    <mergeCell ref="A25:B25"/>
    <mergeCell ref="A27:B27"/>
    <mergeCell ref="A29:B29"/>
    <mergeCell ref="A33:B33"/>
    <mergeCell ref="A34:J34"/>
    <mergeCell ref="A35:J35"/>
    <mergeCell ref="A1:J1"/>
    <mergeCell ref="A7:A9"/>
    <mergeCell ref="B7:B9"/>
    <mergeCell ref="C7:H7"/>
    <mergeCell ref="I7:I9"/>
    <mergeCell ref="J7:J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Ania</cp:lastModifiedBy>
  <cp:lastPrinted>2021-08-06T09:59:36Z</cp:lastPrinted>
  <dcterms:created xsi:type="dcterms:W3CDTF">2012-01-09T22:56:51Z</dcterms:created>
  <dcterms:modified xsi:type="dcterms:W3CDTF">2021-09-05T17:43:56Z</dcterms:modified>
  <cp:category/>
  <cp:version/>
  <cp:contentType/>
  <cp:contentStatus/>
</cp:coreProperties>
</file>